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6"/>
  </bookViews>
  <sheets>
    <sheet name="доходы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OLE_LINK1" localSheetId="0">'доходы'!$A$11</definedName>
    <definedName name="_xlnm.Print_Area" localSheetId="2">'3'!$A$2:$H$30</definedName>
    <definedName name="_xlnm.Print_Area" localSheetId="3">'4'!$A$1:$J$19</definedName>
    <definedName name="_xlnm.Print_Area" localSheetId="5">'6'!$A$2:$G$25</definedName>
    <definedName name="_xlnm.Print_Area" localSheetId="6">'7'!$A$1:$J$38</definedName>
    <definedName name="_xlnm.Print_Area" localSheetId="0">'доходы'!$A$1:$E$65</definedName>
  </definedNames>
  <calcPr fullCalcOnLoad="1"/>
</workbook>
</file>

<file path=xl/sharedStrings.xml><?xml version="1.0" encoding="utf-8"?>
<sst xmlns="http://schemas.openxmlformats.org/spreadsheetml/2006/main" count="478" uniqueCount="300">
  <si>
    <t>КБК</t>
  </si>
  <si>
    <t xml:space="preserve">Наименование доходов  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</si>
  <si>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</si>
  <si>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</si>
  <si>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</si>
  <si>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</si>
  <si>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</si>
  <si>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</si>
  <si>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</si>
  <si>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</si>
  <si>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</si>
  <si>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</si>
  <si>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</si>
  <si>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</si>
  <si>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00010100000000000000</t>
  </si>
  <si>
    <t>00010102000010000110</t>
  </si>
  <si>
    <t>00010600000000000000</t>
  </si>
  <si>
    <t>00010601000000000110</t>
  </si>
  <si>
    <t>00010500000000000000</t>
  </si>
  <si>
    <t>00010601030100000110</t>
  </si>
  <si>
    <t>00010606000000000110</t>
  </si>
  <si>
    <t>00011100000000000000</t>
  </si>
  <si>
    <t>00020000000000000000</t>
  </si>
  <si>
    <t>00020200000000000000</t>
  </si>
  <si>
    <t>00020201000000000151</t>
  </si>
  <si>
    <t>00020201001100000151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</si>
  <si>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</si>
  <si>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</si>
  <si>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</si>
  <si>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</si>
  <si>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00020203015100000151</t>
  </si>
  <si>
    <t>Дотации бюджетам поселений на выравнивание бюджетной обеспеченности</t>
  </si>
  <si>
    <t>00020204999100000151</t>
  </si>
  <si>
    <t xml:space="preserve">Прочие межбюджетные трансферты, передаваемые бюджетам поселений </t>
  </si>
  <si>
    <t>00020203000000000151</t>
  </si>
  <si>
    <t>00020204000000000151</t>
  </si>
  <si>
    <t>Иные межбюджетные трансферты</t>
  </si>
  <si>
    <t>00011400000000000000</t>
  </si>
  <si>
    <t>Доходы от продажи материальных и нематериальных активов</t>
  </si>
  <si>
    <t>00020203024000000151</t>
  </si>
  <si>
    <t>Субвенции местным бюджетам  на выполнение передаваемых полномочий субъектов РФ</t>
  </si>
  <si>
    <t>00020203024100000151</t>
  </si>
  <si>
    <t>Субвенции бюджетам поселений на выполнение передаваемых полномочий субъектов РФ</t>
  </si>
  <si>
    <t>Субвенция на реализацию Закона "О наделении органов местного самоуправления муниципальных образований государственными полномочиями по созданию исполнения функций и организации деятельности административных комиссий муниципальных образований</t>
  </si>
  <si>
    <t>00010503010010000110</t>
  </si>
  <si>
    <t>00020202999000000151</t>
  </si>
  <si>
    <t>Прочие субсидии</t>
  </si>
  <si>
    <t>00020202999100000151</t>
  </si>
  <si>
    <t xml:space="preserve">к Постановлению главы </t>
  </si>
  <si>
    <t xml:space="preserve">городского поселения Петров Вал </t>
  </si>
  <si>
    <t>Отчет</t>
  </si>
  <si>
    <t>тыс.руб.</t>
  </si>
  <si>
    <t>Наименование</t>
  </si>
  <si>
    <t>об исполнении расходов бюджета городского поселения Петров Вал</t>
  </si>
  <si>
    <t>Разделы бюджета</t>
  </si>
  <si>
    <t>0100</t>
  </si>
  <si>
    <t>Общегосударственные вопросы</t>
  </si>
  <si>
    <t>0102</t>
  </si>
  <si>
    <t>0104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</si>
  <si>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</si>
  <si>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</si>
  <si>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</si>
  <si>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</si>
  <si>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</si>
  <si>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</si>
  <si>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</si>
  <si>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</si>
  <si>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</si>
  <si>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</si>
  <si>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</si>
  <si>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</si>
  <si>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</si>
  <si>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</si>
  <si>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</si>
  <si>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</si>
  <si>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</si>
  <si>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</si>
  <si>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</si>
  <si>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</si>
  <si>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</si>
  <si>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</si>
  <si>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</si>
  <si>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</si>
  <si>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</si>
  <si>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</si>
  <si>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</si>
  <si>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</si>
  <si>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</si>
  <si>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</si>
  <si>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</si>
  <si>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</si>
  <si>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</si>
  <si>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</si>
  <si>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</si>
  <si>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</si>
  <si>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</si>
  <si>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</si>
  <si>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</si>
  <si>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>Функционирование высшего должностного лица субъекта Росийской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</si>
  <si>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</si>
  <si>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Национальная оборона </t>
  </si>
  <si>
    <t>Мобилизационная и вевойсковая подготовка</t>
  </si>
  <si>
    <t>Обеспечение пожарной безопасности</t>
  </si>
  <si>
    <t>0409</t>
  </si>
  <si>
    <t>Дорожное хозйство</t>
  </si>
  <si>
    <t>Культура и  кинематография</t>
  </si>
  <si>
    <t>Культура</t>
  </si>
  <si>
    <t xml:space="preserve">ИТОГО </t>
  </si>
  <si>
    <t>городского поселения Петров Вал</t>
  </si>
  <si>
    <t>тыс. руб.</t>
  </si>
  <si>
    <t>Код источника финансирования по КИВФ, КИВнФ</t>
  </si>
  <si>
    <t>Наименование показателя</t>
  </si>
  <si>
    <t>000 01 05 00 00 00 0000 000</t>
  </si>
  <si>
    <t>Изменение остатков средств на счетах по учёту средств бюджета</t>
  </si>
  <si>
    <t>000 01 05 02 01 10 0000 510</t>
  </si>
  <si>
    <t>Увеличение прочих остатков денежных средств бюджетов поселений РФ</t>
  </si>
  <si>
    <t>000 01 05 02 01 10 0000 610</t>
  </si>
  <si>
    <t>Уменьшение прочих остатков денежных средств бюджетов поселений РФ</t>
  </si>
  <si>
    <t>000 90 00 00 00 00 0000 000</t>
  </si>
  <si>
    <t>Источники финансирования дефицита бюджетов - всего</t>
  </si>
  <si>
    <t>Наименование заказчика</t>
  </si>
  <si>
    <t>Раздел, подраздел функциональной классификации расходов бюджета РФ</t>
  </si>
  <si>
    <t xml:space="preserve">Целевые статьи функциональной классификации расходов бюджета РФ </t>
  </si>
  <si>
    <t xml:space="preserve">Виды расходов функциональной классификации расходов бюджета РФ </t>
  </si>
  <si>
    <t>Городское поселение Петров Вал</t>
  </si>
  <si>
    <t>в том числе по отраслям:</t>
  </si>
  <si>
    <t>003</t>
  </si>
  <si>
    <t>(тыс. рублей)</t>
  </si>
  <si>
    <t>Ведомство</t>
  </si>
  <si>
    <t>Раздел</t>
  </si>
  <si>
    <t>Подраздел</t>
  </si>
  <si>
    <t>Целевая статья расходов</t>
  </si>
  <si>
    <t>Вид расходов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</si>
  <si>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</si>
  <si>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</si>
  <si>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</si>
  <si>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</si>
  <si>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</si>
  <si>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</si>
  <si>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500</t>
  </si>
  <si>
    <t>04</t>
  </si>
  <si>
    <t>Центральный аппарат</t>
  </si>
  <si>
    <t>03</t>
  </si>
  <si>
    <t>10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</si>
  <si>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</si>
  <si>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</si>
  <si>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Содержание и управление дорожным хозяйством</t>
  </si>
  <si>
    <t>Ремонт и содержание автомобильных дорог общего пользования</t>
  </si>
  <si>
    <t>05</t>
  </si>
  <si>
    <t>Поддержка жилищного хозяйства</t>
  </si>
  <si>
    <t>Мероприятия в области коммунального хозяйства</t>
  </si>
  <si>
    <t>Уличное освещение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</si>
  <si>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</si>
  <si>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</si>
  <si>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</si>
  <si>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11</t>
  </si>
  <si>
    <t>12</t>
  </si>
  <si>
    <t>Другие вопросы в области средств массовой информации</t>
  </si>
  <si>
    <t>Приложение №2</t>
  </si>
  <si>
    <t>Приложение 3</t>
  </si>
  <si>
    <t>Приложение №4</t>
  </si>
  <si>
    <t>Приложение №6</t>
  </si>
  <si>
    <t>Приложение №7</t>
  </si>
  <si>
    <t>(человек)</t>
  </si>
  <si>
    <t>Наименование  учреждений</t>
  </si>
  <si>
    <t>Численность</t>
  </si>
  <si>
    <t>Администрация  городского поселения Петров Вал, всего</t>
  </si>
  <si>
    <t>в т.ч. муниципальных служащих</t>
  </si>
  <si>
    <t>Сумма</t>
  </si>
  <si>
    <t xml:space="preserve">              В бюджете городского поселения Петров Вал предусмотрены средства резервного фонда в сумме 100,00 тыс. руб.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</si>
  <si>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</si>
  <si>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</si>
  <si>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00011406013100000430</t>
  </si>
  <si>
    <t xml:space="preserve">Прочие субсидии бюджетам поселений на обеспечение сбалансированности местных бюджетов между поселениями </t>
  </si>
  <si>
    <t>00011600000000000000</t>
  </si>
  <si>
    <t>Штрафы, санкции, возмещение ущерба</t>
  </si>
  <si>
    <t>00011690050100000140</t>
  </si>
  <si>
    <t>Прочие поступления от денежных взысканий (штрафов) и иных сумм в возмещение ущерба,зачисляемые в бюджеты поселений</t>
  </si>
  <si>
    <t>Доходы</t>
  </si>
  <si>
    <t>00020202000000000151</t>
  </si>
  <si>
    <t>Субсидии бюджетам бюджетной системы Российской Федерации  (межбюджетные субсидии)</t>
  </si>
  <si>
    <t>00020203015000000151</t>
  </si>
  <si>
    <t>Субвенции бюджетам  на осуществление  первичного воинского учета на территориях, где отсутствуют военные комиссариаты</t>
  </si>
  <si>
    <t>00021805010100000151</t>
  </si>
  <si>
    <t>0107</t>
  </si>
  <si>
    <t>Обеспечение проведения выборов и референдов</t>
  </si>
  <si>
    <t>Авторский надзор, тех.надзор, проектные работы КНС</t>
  </si>
  <si>
    <t>Восстановление работоспособности скважен №6,7 водозабор "Средняя Камышинка"</t>
  </si>
  <si>
    <t>Техническое перевооружение котельной №5 г. Петров Вал (обл.бюдж.)</t>
  </si>
  <si>
    <t>местный бюджет</t>
  </si>
  <si>
    <t>Приложение №5</t>
  </si>
  <si>
    <t>Прочие межбюджетные трансферты-природоохранные мероприятия</t>
  </si>
  <si>
    <t>Прочие межбюджетные трансферты, передаваемые бюджетам поселений - на мероприятия в области коммунального хозяйства</t>
  </si>
  <si>
    <t>00020202041000000151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</si>
  <si>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</si>
  <si>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00020202041100000151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</si>
  <si>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- на капитальный ремонт и ремонт автомобильны</t>
  </si>
  <si>
    <t>Прочие субсидии бюджетам поселений</t>
  </si>
  <si>
    <t>Прочие субсидии бюджетам поселений - на реализацию программы энергоснабжения и повышения энергетической эффективности на период до 2020 года</t>
  </si>
  <si>
    <t>00020204012100000151</t>
  </si>
  <si>
    <t>Межбюджетные трансферты, передаваемые бюджетам поселений для компенсации  дополнительных расходов, возникших в результате  решений, принятых органами власти другого уровня</t>
  </si>
  <si>
    <t>межбюджетные трансферты , передаваемые бюджетам поселений - на приобретение детской игровой площадки</t>
  </si>
  <si>
    <t>межбюджетные трансферты , передаваемые бюджетам поселений - на приобретение уличной искусственной ели для МКУК "Центр культуры и досуга городского поселения Петров Вал"</t>
  </si>
  <si>
    <t>000 21800000000000 151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</si>
  <si>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</si>
  <si>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</si>
  <si>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</si>
  <si>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</si>
  <si>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Приложение №1</t>
  </si>
  <si>
    <t>об исполнении доходов бюджета городского поселения Петров Вал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</si>
  <si>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</si>
  <si>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продажи земельных    участков, государственная  собственность  на   которые   не разграничена и  которые  расположены  в  границах поселений</t>
  </si>
  <si>
    <t>00011651040020000140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</si>
  <si>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</si>
  <si>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сдачи в аренду имущества,составляющего казну поселений (за исключением земельных участков)</t>
  </si>
  <si>
    <t>00011105075100000120</t>
  </si>
  <si>
    <t>00011105075100000000</t>
  </si>
  <si>
    <t>00011301995100000130</t>
  </si>
  <si>
    <t>Прочие доходы от оказания платных услуг получателями средств бюджетов поселений</t>
  </si>
  <si>
    <t>00011302995100000130</t>
  </si>
  <si>
    <t>Прочие доходы от компенсации затрат бюджетов поселений</t>
  </si>
  <si>
    <t>00021905000100000151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</si>
  <si>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</si>
  <si>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0406</t>
  </si>
  <si>
    <t>Водные ресурсы</t>
  </si>
  <si>
    <t>Авторский надзор и тех.надзор над техническим перевооружением котельной №5 г.Петров Вал (местн.бюджет)</t>
  </si>
  <si>
    <t>План 2014 г.</t>
  </si>
  <si>
    <t>Капитальные вложения на 2014год (тыс. руб.)</t>
  </si>
  <si>
    <t>2014 год</t>
  </si>
  <si>
    <t>"Совершенствование системы реализации полномочий администрации городского поселения Петров Вал на 2014год"</t>
  </si>
  <si>
    <t>0100001</t>
  </si>
  <si>
    <t>0100002</t>
  </si>
  <si>
    <t>0102301</t>
  </si>
  <si>
    <t>230</t>
  </si>
  <si>
    <t>0102401</t>
  </si>
  <si>
    <t>200</t>
  </si>
  <si>
    <t>0108010</t>
  </si>
  <si>
    <t>800</t>
  </si>
  <si>
    <t>0102501</t>
  </si>
  <si>
    <t>Мероприятия в области жилищного хозяйства</t>
  </si>
  <si>
    <t>Жилищно хозяйство</t>
  </si>
  <si>
    <t>0102504</t>
  </si>
  <si>
    <t>Расходы на строительство ,модернизацию ,реконструкцию и техническое перевооружение объектов коммунального хозяйства</t>
  </si>
  <si>
    <t>0104501</t>
  </si>
  <si>
    <t>Уплата налога и сборов органами местного самоуправления и казенными учреждениями</t>
  </si>
  <si>
    <t>400</t>
  </si>
  <si>
    <t>Расходы на покрытие убытков ,возникших в связи с применением регулируемых цен на жилищно-коммунальные услуги теплоснабжения</t>
  </si>
  <si>
    <t>0108502</t>
  </si>
  <si>
    <t xml:space="preserve">Расходы на покрытие убытков ,возникших в связи с применением регулируемых цен на жилищно-коммунальные услуги водоснабжения и водоотведения </t>
  </si>
  <si>
    <t>0108503</t>
  </si>
  <si>
    <t>0102505</t>
  </si>
  <si>
    <t>Коммунальные услуги</t>
  </si>
  <si>
    <t>0102508</t>
  </si>
  <si>
    <t>0106511</t>
  </si>
  <si>
    <t>600</t>
  </si>
  <si>
    <t>Субсидии бюджетным учреждениям на финансовое обеспечение муниципального задания на оказание муниципальных услуг</t>
  </si>
  <si>
    <t>0100007</t>
  </si>
  <si>
    <t>Уплата налогов и сборов органами местного самоуправления и казенными учреждениями</t>
  </si>
  <si>
    <t>9902901</t>
  </si>
  <si>
    <t>Обеспечение жильем молодых семей за счет средств местного бюджета</t>
  </si>
  <si>
    <t>Мероприятия в области физической культуры</t>
  </si>
  <si>
    <t>Перечисления другим бюджетам бюджетной системы Российской Федерации</t>
  </si>
  <si>
    <t>9901078</t>
  </si>
  <si>
    <t>0102951</t>
  </si>
  <si>
    <t>Мероприятия в сфере массовой информации</t>
  </si>
  <si>
    <t>Мероприятия в области страительства ,архитектуры и градострмительства</t>
  </si>
  <si>
    <t>0102404</t>
  </si>
  <si>
    <t>03100102301</t>
  </si>
  <si>
    <t>13</t>
  </si>
  <si>
    <t>06</t>
  </si>
  <si>
    <t>07</t>
  </si>
  <si>
    <t>Мероприятия для детей и молодежи</t>
  </si>
  <si>
    <t>0108009</t>
  </si>
  <si>
    <t>за 6 месяцев  2014 года с учетом целевых средств и безвозмездных поступлений</t>
  </si>
  <si>
    <t>Фактическое исполнение за 6 месяцев 2014г.</t>
  </si>
  <si>
    <t xml:space="preserve"> % исполнения годового плана за 6 месяцев 2014г.</t>
  </si>
  <si>
    <t>00010302000010000110</t>
  </si>
  <si>
    <t>Налоги и товары  реализуемые на территории Российской Федерации</t>
  </si>
  <si>
    <t>00010300000000000000</t>
  </si>
  <si>
    <t>Акцизы по подакцизным товарам производимые на территории Российской Федерации</t>
  </si>
  <si>
    <t>00010900000000000 000</t>
  </si>
  <si>
    <t xml:space="preserve">Задолженность и перерасчет по отмененным налогам и сборам и иным обязательным платежам </t>
  </si>
  <si>
    <t>00010904000000000110</t>
  </si>
  <si>
    <t xml:space="preserve">по разделам и подразделам функциональной классификации расходов за 6 месяцев  2014 года </t>
  </si>
  <si>
    <t>Фактическое исполнение за 6  месяцев 2014 г.</t>
  </si>
  <si>
    <t xml:space="preserve"> % исполнения годового плана за 6 месяцев  2014 г.</t>
  </si>
  <si>
    <t>Отчёт об исполнении по источникам финансирования дефицита бюджета городского поселения Петров Вал за 6 месяцев  2014 года</t>
  </si>
  <si>
    <t>План на 2014 г.</t>
  </si>
  <si>
    <t>Отчет об исполнении  бюджета городского поселения Петров Вал по строительству объектов, реконструкции и  технического перевооружения за 6 месяцев  2014 года</t>
  </si>
  <si>
    <t>Фактическое исполнение за 6 месяцев  2014г.</t>
  </si>
  <si>
    <t>Отчет об исполнении  расходов бюджета городского поселения Петров Вал по реализации целевых программ за 6 месяцев 2014 года</t>
  </si>
  <si>
    <t>Фактическое исполнение за 6 месяцев  2014 г.</t>
  </si>
  <si>
    <t xml:space="preserve"> % исполнения годового плана за 6 месяцев   2014 г.</t>
  </si>
  <si>
    <t>300,,00</t>
  </si>
  <si>
    <t xml:space="preserve">            За 6 месяцев  2014 года расходы  за счёт средств резервного фонда не производились.</t>
  </si>
  <si>
    <t>Исполнение бюджетных ассигнований резервного фонда городского поселения Петров Вал за 6 месяцев 2014 года</t>
  </si>
  <si>
    <t xml:space="preserve">Сведения о численности работников органов местного самоуправления, в том числе муниципальных служащих,
городского поселения Петров Вал
 за  6 месяцев   2014 года </t>
  </si>
  <si>
    <t>от 10.07.2014 г. № 95-п</t>
  </si>
  <si>
    <t>от 10.07.2014г.. № 95-п</t>
  </si>
  <si>
    <t xml:space="preserve">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</si>
</sst>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  <numFmt numFmtId="172" formatCode="0.0%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0_р_._-;\-* #,##0.000_р_._-;_-* &quot;-&quot;???_р_._-;_-@_-"/>
    <numFmt numFmtId="190" formatCode="#,##0.0000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Arial Cyr"/>
      <family val="0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justify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2" fillId="0" borderId="0" xfId="55" applyAlignment="1">
      <alignment horizontal="center"/>
      <protection/>
    </xf>
    <xf numFmtId="0" fontId="12" fillId="0" borderId="0" xfId="55">
      <alignment/>
      <protection/>
    </xf>
    <xf numFmtId="0" fontId="0" fillId="0" borderId="0" xfId="55" applyFont="1" applyBorder="1" applyAlignment="1">
      <alignment horizontal="center"/>
      <protection/>
    </xf>
    <xf numFmtId="0" fontId="12" fillId="0" borderId="0" xfId="55" applyAlignment="1">
      <alignment horizontal="left"/>
      <protection/>
    </xf>
    <xf numFmtId="0" fontId="7" fillId="0" borderId="0" xfId="55" applyFont="1" applyAlignment="1">
      <alignment horizontal="left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right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0" xfId="55" applyFont="1" applyBorder="1" applyAlignment="1">
      <alignment horizontal="center" vertical="top" wrapText="1"/>
      <protection/>
    </xf>
    <xf numFmtId="168" fontId="2" fillId="0" borderId="0" xfId="55" applyNumberFormat="1" applyFont="1" applyBorder="1" applyAlignment="1">
      <alignment horizontal="center" vertical="top" wrapText="1"/>
      <protection/>
    </xf>
    <xf numFmtId="168" fontId="1" fillId="0" borderId="0" xfId="55" applyNumberFormat="1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left" vertical="top" wrapText="1"/>
      <protection/>
    </xf>
    <xf numFmtId="49" fontId="1" fillId="0" borderId="10" xfId="55" applyNumberFormat="1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wrapText="1"/>
      <protection/>
    </xf>
    <xf numFmtId="49" fontId="1" fillId="0" borderId="0" xfId="55" applyNumberFormat="1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left" vertical="top" wrapText="1"/>
      <protection/>
    </xf>
    <xf numFmtId="0" fontId="1" fillId="0" borderId="0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12" fillId="0" borderId="0" xfId="55" applyBorder="1">
      <alignment/>
      <protection/>
    </xf>
    <xf numFmtId="4" fontId="1" fillId="0" borderId="10" xfId="55" applyNumberFormat="1" applyFont="1" applyBorder="1" applyAlignment="1">
      <alignment horizontal="center" vertical="top" wrapText="1"/>
      <protection/>
    </xf>
    <xf numFmtId="0" fontId="12" fillId="0" borderId="0" xfId="56">
      <alignment/>
      <protection/>
    </xf>
    <xf numFmtId="0" fontId="12" fillId="0" borderId="0" xfId="56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6" fillId="0" borderId="0" xfId="56" applyFont="1" applyAlignment="1">
      <alignment horizontal="left" wrapText="1"/>
      <protection/>
    </xf>
    <xf numFmtId="0" fontId="6" fillId="0" borderId="0" xfId="56" applyFont="1" applyAlignment="1">
      <alignment horizontal="center" wrapText="1"/>
      <protection/>
    </xf>
    <xf numFmtId="0" fontId="12" fillId="0" borderId="0" xfId="56" applyBorder="1">
      <alignment/>
      <protection/>
    </xf>
    <xf numFmtId="0" fontId="1" fillId="0" borderId="0" xfId="56" applyFont="1" applyBorder="1" applyAlignment="1">
      <alignment horizontal="center" vertical="top" wrapText="1"/>
      <protection/>
    </xf>
    <xf numFmtId="168" fontId="1" fillId="0" borderId="0" xfId="56" applyNumberFormat="1" applyFont="1" applyBorder="1" applyAlignment="1">
      <alignment horizontal="center" vertical="top" wrapText="1"/>
      <protection/>
    </xf>
    <xf numFmtId="0" fontId="12" fillId="0" borderId="0" xfId="57">
      <alignment/>
      <protection/>
    </xf>
    <xf numFmtId="0" fontId="4" fillId="0" borderId="0" xfId="57" applyFont="1">
      <alignment/>
      <protection/>
    </xf>
    <xf numFmtId="0" fontId="12" fillId="0" borderId="0" xfId="57" applyBorder="1">
      <alignment/>
      <protection/>
    </xf>
    <xf numFmtId="0" fontId="7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168" fontId="6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 wrapText="1"/>
    </xf>
    <xf numFmtId="0" fontId="7" fillId="0" borderId="0" xfId="57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12" fillId="0" borderId="0" xfId="56" applyAlignment="1">
      <alignment wrapText="1"/>
      <protection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justify"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top" wrapText="1" indent="15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justify" vertical="top"/>
    </xf>
    <xf numFmtId="0" fontId="7" fillId="0" borderId="13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justify" vertical="top"/>
    </xf>
    <xf numFmtId="4" fontId="2" fillId="0" borderId="10" xfId="0" applyNumberFormat="1" applyFont="1" applyFill="1" applyBorder="1" applyAlignment="1">
      <alignment horizontal="right" wrapText="1"/>
    </xf>
    <xf numFmtId="2" fontId="5" fillId="0" borderId="0" xfId="0" applyNumberFormat="1" applyFont="1" applyFill="1" applyAlignment="1">
      <alignment horizontal="justify"/>
    </xf>
    <xf numFmtId="0" fontId="0" fillId="0" borderId="0" xfId="0" applyFill="1" applyAlignment="1">
      <alignment horizontal="center" vertical="top"/>
    </xf>
    <xf numFmtId="4" fontId="0" fillId="0" borderId="0" xfId="0" applyNumberFormat="1" applyFill="1" applyAlignment="1">
      <alignment horizontal="justify" vertical="top"/>
    </xf>
    <xf numFmtId="170" fontId="6" fillId="0" borderId="0" xfId="0" applyNumberFormat="1" applyFont="1" applyBorder="1" applyAlignment="1">
      <alignment horizontal="right" wrapText="1"/>
    </xf>
    <xf numFmtId="170" fontId="2" fillId="0" borderId="0" xfId="0" applyNumberFormat="1" applyFont="1" applyBorder="1" applyAlignment="1">
      <alignment horizontal="right" wrapText="1"/>
    </xf>
    <xf numFmtId="170" fontId="6" fillId="0" borderId="10" xfId="0" applyNumberFormat="1" applyFont="1" applyBorder="1" applyAlignment="1">
      <alignment horizontal="right" wrapText="1"/>
    </xf>
    <xf numFmtId="170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horizontal="right" vertical="top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168" fontId="1" fillId="0" borderId="10" xfId="0" applyNumberFormat="1" applyFon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6" fillId="0" borderId="14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center"/>
    </xf>
    <xf numFmtId="0" fontId="2" fillId="0" borderId="0" xfId="0" applyFont="1" applyAlignment="1">
      <alignment horizontal="center" vertical="top"/>
    </xf>
    <xf numFmtId="4" fontId="0" fillId="0" borderId="10" xfId="0" applyNumberForma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4" fontId="9" fillId="0" borderId="0" xfId="0" applyNumberFormat="1" applyFont="1" applyFill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top"/>
    </xf>
    <xf numFmtId="168" fontId="0" fillId="0" borderId="10" xfId="0" applyNumberFormat="1" applyBorder="1" applyAlignment="1">
      <alignment/>
    </xf>
    <xf numFmtId="170" fontId="2" fillId="0" borderId="10" xfId="0" applyNumberFormat="1" applyFont="1" applyBorder="1" applyAlignment="1">
      <alignment vertical="center"/>
    </xf>
    <xf numFmtId="170" fontId="1" fillId="0" borderId="10" xfId="0" applyNumberFormat="1" applyFont="1" applyFill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4" xfId="0" applyNumberFormat="1" applyFont="1" applyBorder="1" applyAlignment="1">
      <alignment horizontal="center" vertical="top" wrapText="1"/>
    </xf>
    <xf numFmtId="170" fontId="1" fillId="0" borderId="14" xfId="0" applyNumberFormat="1" applyFont="1" applyFill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horizontal="right" wrapText="1"/>
    </xf>
    <xf numFmtId="170" fontId="6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170" fontId="11" fillId="0" borderId="18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right" wrapText="1"/>
    </xf>
    <xf numFmtId="0" fontId="1" fillId="0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22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0" fontId="23" fillId="0" borderId="0" xfId="0" applyFont="1" applyAlignment="1">
      <alignment horizontal="left" vertical="top" wrapText="1"/>
    </xf>
    <xf numFmtId="170" fontId="7" fillId="32" borderId="10" xfId="0" applyNumberFormat="1" applyFont="1" applyFill="1" applyBorder="1" applyAlignment="1">
      <alignment horizontal="right" wrapText="1"/>
    </xf>
    <xf numFmtId="4" fontId="0" fillId="32" borderId="10" xfId="0" applyNumberFormat="1" applyFill="1" applyBorder="1" applyAlignment="1">
      <alignment/>
    </xf>
    <xf numFmtId="170" fontId="6" fillId="32" borderId="10" xfId="0" applyNumberFormat="1" applyFont="1" applyFill="1" applyBorder="1" applyAlignment="1">
      <alignment horizontal="right" wrapText="1"/>
    </xf>
    <xf numFmtId="4" fontId="6" fillId="32" borderId="10" xfId="0" applyNumberFormat="1" applyFont="1" applyFill="1" applyBorder="1" applyAlignment="1">
      <alignment horizontal="right" wrapText="1"/>
    </xf>
    <xf numFmtId="4" fontId="5" fillId="3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wrapText="1"/>
    </xf>
    <xf numFmtId="2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right" wrapText="1"/>
    </xf>
    <xf numFmtId="4" fontId="8" fillId="33" borderId="10" xfId="0" applyNumberFormat="1" applyFont="1" applyFill="1" applyBorder="1" applyAlignment="1">
      <alignment horizontal="right" wrapText="1"/>
    </xf>
    <xf numFmtId="4" fontId="22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left" vertical="center" wrapText="1"/>
    </xf>
    <xf numFmtId="9" fontId="2" fillId="0" borderId="0" xfId="62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7" fillId="0" borderId="0" xfId="55" applyFont="1" applyAlignment="1">
      <alignment horizontal="right"/>
      <protection/>
    </xf>
    <xf numFmtId="0" fontId="12" fillId="0" borderId="0" xfId="55" applyAlignment="1">
      <alignment horizontal="right"/>
      <protection/>
    </xf>
    <xf numFmtId="0" fontId="1" fillId="0" borderId="11" xfId="55" applyFont="1" applyBorder="1" applyAlignment="1">
      <alignment horizontal="center" vertical="top"/>
      <protection/>
    </xf>
    <xf numFmtId="0" fontId="12" fillId="0" borderId="23" xfId="55" applyFont="1" applyBorder="1" applyAlignment="1">
      <alignment horizontal="center" vertical="top"/>
      <protection/>
    </xf>
    <xf numFmtId="0" fontId="12" fillId="0" borderId="24" xfId="55" applyFont="1" applyBorder="1" applyAlignment="1">
      <alignment horizontal="center" vertical="top"/>
      <protection/>
    </xf>
    <xf numFmtId="0" fontId="6" fillId="0" borderId="0" xfId="55" applyFont="1" applyAlignment="1">
      <alignment horizontal="center" wrapText="1"/>
      <protection/>
    </xf>
    <xf numFmtId="0" fontId="1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 vertical="top" wrapText="1"/>
      <protection/>
    </xf>
    <xf numFmtId="0" fontId="1" fillId="0" borderId="23" xfId="55" applyFont="1" applyBorder="1" applyAlignment="1">
      <alignment horizontal="center" vertical="top" wrapText="1"/>
      <protection/>
    </xf>
    <xf numFmtId="0" fontId="1" fillId="0" borderId="24" xfId="55" applyFont="1" applyBorder="1" applyAlignment="1">
      <alignment horizontal="center" vertical="top" wrapText="1"/>
      <protection/>
    </xf>
    <xf numFmtId="0" fontId="12" fillId="0" borderId="23" xfId="55" applyFont="1" applyBorder="1" applyAlignment="1">
      <alignment horizontal="center" vertical="top" wrapText="1"/>
      <protection/>
    </xf>
    <xf numFmtId="0" fontId="12" fillId="0" borderId="24" xfId="55" applyFont="1" applyBorder="1" applyAlignment="1">
      <alignment horizontal="center" vertical="top" wrapText="1"/>
      <protection/>
    </xf>
    <xf numFmtId="0" fontId="12" fillId="0" borderId="0" xfId="55" applyAlignment="1">
      <alignment horizontal="center"/>
      <protection/>
    </xf>
    <xf numFmtId="0" fontId="7" fillId="0" borderId="0" xfId="55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6" fillId="0" borderId="0" xfId="53" applyFont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0" xfId="56" applyFont="1" applyBorder="1" applyAlignment="1">
      <alignment horizontal="left" vertical="top" wrapText="1"/>
      <protection/>
    </xf>
    <xf numFmtId="0" fontId="12" fillId="0" borderId="0" xfId="56" applyFont="1" applyAlignment="1">
      <alignment horizontal="left" vertical="top" wrapText="1"/>
      <protection/>
    </xf>
    <xf numFmtId="0" fontId="1" fillId="0" borderId="0" xfId="56" applyFont="1" applyBorder="1" applyAlignment="1">
      <alignment horizontal="center" vertical="top" wrapText="1"/>
      <protection/>
    </xf>
    <xf numFmtId="0" fontId="15" fillId="0" borderId="0" xfId="56" applyFont="1" applyBorder="1" applyAlignment="1">
      <alignment horizontal="center" vertical="top" wrapText="1"/>
      <protection/>
    </xf>
    <xf numFmtId="0" fontId="12" fillId="0" borderId="0" xfId="56" applyAlignment="1">
      <alignment horizontal="center" vertical="top" wrapText="1"/>
      <protection/>
    </xf>
    <xf numFmtId="0" fontId="15" fillId="0" borderId="0" xfId="56" applyFont="1" applyBorder="1" applyAlignment="1">
      <alignment horizontal="left" wrapText="1"/>
      <protection/>
    </xf>
    <xf numFmtId="0" fontId="7" fillId="0" borderId="0" xfId="54" applyFont="1" applyAlignment="1">
      <alignment horizontal="right"/>
      <protection/>
    </xf>
    <xf numFmtId="0" fontId="14" fillId="0" borderId="0" xfId="56" applyFont="1" applyAlignment="1">
      <alignment horizontal="center" wrapText="1"/>
      <protection/>
    </xf>
    <xf numFmtId="0" fontId="7" fillId="0" borderId="0" xfId="56" applyFont="1" applyAlignment="1">
      <alignment horizontal="right"/>
      <protection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pp5" xfId="53"/>
    <cellStyle name="Обычный_app7" xfId="54"/>
    <cellStyle name="Обычный_Приложение 3 " xfId="55"/>
    <cellStyle name="Обычный_Приложение 5" xfId="56"/>
    <cellStyle name="Обычный_Приложение 9 и 10(строительство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90" zoomScaleSheetLayoutView="90" zoomScalePageLayoutView="0" workbookViewId="0" topLeftCell="A62">
      <selection activeCell="A1" sqref="A1:E65"/>
    </sheetView>
  </sheetViews>
  <sheetFormatPr defaultColWidth="9.00390625" defaultRowHeight="12.75"/>
  <cols>
    <col min="1" max="1" width="30.00390625" style="0" customWidth="1"/>
    <col min="2" max="2" width="67.125" style="0" customWidth="1"/>
    <col min="3" max="3" width="12.625" style="18" customWidth="1"/>
    <col min="4" max="4" width="12.50390625" style="127" customWidth="1"/>
    <col min="5" max="5" width="14.625" style="0" customWidth="1"/>
  </cols>
  <sheetData>
    <row r="1" spans="1:7" s="22" customFormat="1" ht="15">
      <c r="A1" s="21"/>
      <c r="B1" s="24"/>
      <c r="D1" s="142" t="s">
        <v>208</v>
      </c>
      <c r="E1" s="24"/>
      <c r="G1" s="24"/>
    </row>
    <row r="2" spans="1:8" ht="17.25">
      <c r="A2" s="1"/>
      <c r="C2"/>
      <c r="D2" s="143" t="s">
        <v>48</v>
      </c>
      <c r="E2" s="20"/>
      <c r="G2" s="18"/>
      <c r="H2" s="55"/>
    </row>
    <row r="3" spans="1:5" s="22" customFormat="1" ht="15">
      <c r="A3" s="21"/>
      <c r="D3" s="143" t="s">
        <v>49</v>
      </c>
      <c r="E3" s="25"/>
    </row>
    <row r="4" spans="1:5" s="22" customFormat="1" ht="15">
      <c r="A4" s="21"/>
      <c r="D4" s="142" t="s">
        <v>297</v>
      </c>
      <c r="E4" s="25"/>
    </row>
    <row r="5" spans="1:4" ht="17.25">
      <c r="A5" s="1"/>
      <c r="B5" s="193" t="s">
        <v>50</v>
      </c>
      <c r="C5" s="193"/>
      <c r="D5" s="127" t="s">
        <v>299</v>
      </c>
    </row>
    <row r="6" spans="1:5" ht="15">
      <c r="A6" s="193" t="s">
        <v>209</v>
      </c>
      <c r="B6" s="193"/>
      <c r="C6" s="193"/>
      <c r="D6" s="193"/>
      <c r="E6" s="193"/>
    </row>
    <row r="7" spans="1:5" ht="15">
      <c r="A7" s="193" t="s">
        <v>273</v>
      </c>
      <c r="B7" s="193"/>
      <c r="C7" s="193"/>
      <c r="D7" s="193"/>
      <c r="E7" s="193"/>
    </row>
    <row r="8" spans="1:5" ht="15.75" thickBot="1">
      <c r="A8" s="133"/>
      <c r="B8" s="133"/>
      <c r="C8" s="133"/>
      <c r="D8" s="144"/>
      <c r="E8" s="133" t="s">
        <v>109</v>
      </c>
    </row>
    <row r="9" spans="1:5" ht="105.75" customHeight="1" thickBot="1">
      <c r="A9" s="136" t="s">
        <v>0</v>
      </c>
      <c r="B9" s="137" t="s">
        <v>1</v>
      </c>
      <c r="C9" s="138" t="s">
        <v>168</v>
      </c>
      <c r="D9" s="145" t="s">
        <v>274</v>
      </c>
      <c r="E9" s="139" t="s">
        <v>275</v>
      </c>
    </row>
    <row r="10" spans="1:5" ht="17.25">
      <c r="A10" s="128"/>
      <c r="B10" s="128" t="s">
        <v>178</v>
      </c>
      <c r="C10" s="135"/>
      <c r="D10" s="146"/>
      <c r="E10" s="172"/>
    </row>
    <row r="11" spans="1:5" ht="17.25">
      <c r="A11" s="7" t="s">
        <v>14</v>
      </c>
      <c r="B11" s="109" t="s">
        <v>2</v>
      </c>
      <c r="C11" s="107">
        <f>C12</f>
        <v>17341</v>
      </c>
      <c r="D11" s="30">
        <f>D12</f>
        <v>8639.478</v>
      </c>
      <c r="E11" s="124">
        <f>D11/C11*100</f>
        <v>49.82110604924744</v>
      </c>
    </row>
    <row r="12" spans="1:5" ht="18">
      <c r="A12" s="8" t="s">
        <v>15</v>
      </c>
      <c r="B12" s="140" t="s">
        <v>3</v>
      </c>
      <c r="C12" s="182">
        <v>17341</v>
      </c>
      <c r="D12" s="183">
        <v>8639.478</v>
      </c>
      <c r="E12" s="124">
        <f aca="true" t="shared" si="0" ref="E12:E65">D12/C12*100</f>
        <v>49.82110604924744</v>
      </c>
    </row>
    <row r="13" spans="1:5" ht="30.75">
      <c r="A13" s="7" t="s">
        <v>278</v>
      </c>
      <c r="B13" s="148" t="s">
        <v>277</v>
      </c>
      <c r="C13" s="184">
        <v>2639.5</v>
      </c>
      <c r="D13" s="186">
        <f>D14</f>
        <v>1035.834</v>
      </c>
      <c r="E13" s="124"/>
    </row>
    <row r="14" spans="1:5" ht="30.75">
      <c r="A14" s="8" t="s">
        <v>276</v>
      </c>
      <c r="B14" s="140" t="s">
        <v>279</v>
      </c>
      <c r="C14" s="182">
        <v>2639.5</v>
      </c>
      <c r="D14" s="183">
        <v>1035.834</v>
      </c>
      <c r="E14" s="124"/>
    </row>
    <row r="15" spans="1:5" ht="17.25">
      <c r="A15" s="7" t="s">
        <v>18</v>
      </c>
      <c r="B15" s="10" t="s">
        <v>4</v>
      </c>
      <c r="C15" s="184">
        <f>C16</f>
        <v>25</v>
      </c>
      <c r="D15" s="185">
        <f>D16</f>
        <v>20.985</v>
      </c>
      <c r="E15" s="124">
        <f t="shared" si="0"/>
        <v>83.94</v>
      </c>
    </row>
    <row r="16" spans="1:5" ht="18">
      <c r="A16" s="8" t="s">
        <v>44</v>
      </c>
      <c r="B16" s="140" t="s">
        <v>5</v>
      </c>
      <c r="C16" s="182">
        <v>25</v>
      </c>
      <c r="D16" s="183">
        <v>20.985</v>
      </c>
      <c r="E16" s="124">
        <f t="shared" si="0"/>
        <v>83.94</v>
      </c>
    </row>
    <row r="17" spans="1:5" ht="17.25">
      <c r="A17" s="7" t="s">
        <v>16</v>
      </c>
      <c r="B17" s="10" t="s">
        <v>6</v>
      </c>
      <c r="C17" s="107">
        <f>C18+C20</f>
        <v>2051</v>
      </c>
      <c r="D17" s="30">
        <f>D18+D20</f>
        <v>1386.63</v>
      </c>
      <c r="E17" s="124">
        <f t="shared" si="0"/>
        <v>67.60750853242321</v>
      </c>
    </row>
    <row r="18" spans="1:5" ht="18">
      <c r="A18" s="8" t="s">
        <v>17</v>
      </c>
      <c r="B18" s="140" t="s">
        <v>7</v>
      </c>
      <c r="C18" s="110">
        <v>394</v>
      </c>
      <c r="D18" s="147">
        <v>59.987</v>
      </c>
      <c r="E18" s="124">
        <f t="shared" si="0"/>
        <v>15.2251269035533</v>
      </c>
    </row>
    <row r="19" spans="1:5" ht="46.5">
      <c r="A19" s="11" t="s">
        <v>19</v>
      </c>
      <c r="B19" s="140" t="s">
        <v>26</v>
      </c>
      <c r="C19" s="108">
        <v>394</v>
      </c>
      <c r="D19" s="134">
        <v>59.987</v>
      </c>
      <c r="E19" s="124">
        <f t="shared" si="0"/>
        <v>15.2251269035533</v>
      </c>
    </row>
    <row r="20" spans="1:5" ht="18">
      <c r="A20" s="8" t="s">
        <v>20</v>
      </c>
      <c r="B20" s="9" t="s">
        <v>8</v>
      </c>
      <c r="C20" s="108">
        <v>1657</v>
      </c>
      <c r="D20" s="134">
        <v>1326.643</v>
      </c>
      <c r="E20" s="124">
        <f t="shared" si="0"/>
        <v>80.06294508147255</v>
      </c>
    </row>
    <row r="21" spans="1:5" ht="34.5">
      <c r="A21" s="7" t="s">
        <v>280</v>
      </c>
      <c r="B21" s="10" t="s">
        <v>281</v>
      </c>
      <c r="C21" s="107"/>
      <c r="D21" s="187">
        <v>0.107</v>
      </c>
      <c r="E21" s="124">
        <v>100</v>
      </c>
    </row>
    <row r="22" spans="1:5" ht="18">
      <c r="A22" s="8" t="s">
        <v>282</v>
      </c>
      <c r="B22" s="9" t="s">
        <v>6</v>
      </c>
      <c r="C22" s="108"/>
      <c r="D22" s="134">
        <v>0.11</v>
      </c>
      <c r="E22" s="124"/>
    </row>
    <row r="23" spans="1:5" ht="38.25" customHeight="1">
      <c r="A23" s="12" t="s">
        <v>21</v>
      </c>
      <c r="B23" s="10" t="s">
        <v>9</v>
      </c>
      <c r="C23" s="107">
        <f>C24</f>
        <v>1491</v>
      </c>
      <c r="D23" s="30">
        <f>D24</f>
        <v>838.703</v>
      </c>
      <c r="E23" s="107">
        <f t="shared" si="0"/>
        <v>56.251039570757875</v>
      </c>
    </row>
    <row r="24" spans="1:5" ht="78">
      <c r="A24" s="11" t="s">
        <v>170</v>
      </c>
      <c r="B24" s="140" t="s">
        <v>171</v>
      </c>
      <c r="C24" s="108">
        <v>1491</v>
      </c>
      <c r="D24" s="134">
        <v>838.703</v>
      </c>
      <c r="E24" s="124">
        <f t="shared" si="0"/>
        <v>56.251039570757875</v>
      </c>
    </row>
    <row r="25" spans="1:5" ht="30.75">
      <c r="A25" s="12" t="s">
        <v>216</v>
      </c>
      <c r="B25" s="148" t="s">
        <v>214</v>
      </c>
      <c r="C25" s="107">
        <f>C26</f>
        <v>0</v>
      </c>
      <c r="D25" s="31">
        <f>D26</f>
        <v>150.617</v>
      </c>
      <c r="E25" s="107">
        <v>0</v>
      </c>
    </row>
    <row r="26" spans="1:5" ht="30.75">
      <c r="A26" s="11" t="s">
        <v>215</v>
      </c>
      <c r="B26" s="140" t="s">
        <v>214</v>
      </c>
      <c r="C26" s="108">
        <v>0</v>
      </c>
      <c r="D26" s="134">
        <v>150.617</v>
      </c>
      <c r="E26" s="124">
        <v>0</v>
      </c>
    </row>
    <row r="27" spans="1:5" ht="30.75">
      <c r="A27" s="12" t="s">
        <v>217</v>
      </c>
      <c r="B27" s="148" t="s">
        <v>218</v>
      </c>
      <c r="C27" s="107"/>
      <c r="D27" s="30">
        <v>36.885</v>
      </c>
      <c r="E27" s="107">
        <v>0</v>
      </c>
    </row>
    <row r="28" spans="1:5" ht="25.5" customHeight="1">
      <c r="A28" s="12" t="s">
        <v>219</v>
      </c>
      <c r="B28" s="148" t="s">
        <v>220</v>
      </c>
      <c r="C28" s="107"/>
      <c r="D28" s="107"/>
      <c r="E28" s="107">
        <v>0</v>
      </c>
    </row>
    <row r="29" spans="1:5" s="2" customFormat="1" ht="41.25" customHeight="1">
      <c r="A29" s="12" t="s">
        <v>37</v>
      </c>
      <c r="B29" s="13" t="s">
        <v>38</v>
      </c>
      <c r="C29" s="107">
        <f>C30</f>
        <v>300</v>
      </c>
      <c r="D29" s="30">
        <f>D30</f>
        <v>14.405</v>
      </c>
      <c r="E29" s="107">
        <f t="shared" si="0"/>
        <v>4.801666666666667</v>
      </c>
    </row>
    <row r="30" spans="1:5" ht="46.5">
      <c r="A30" s="11" t="s">
        <v>172</v>
      </c>
      <c r="B30" s="141" t="s">
        <v>211</v>
      </c>
      <c r="C30" s="108">
        <v>300</v>
      </c>
      <c r="D30" s="134">
        <v>14.405</v>
      </c>
      <c r="E30" s="124">
        <f t="shared" si="0"/>
        <v>4.801666666666667</v>
      </c>
    </row>
    <row r="31" spans="1:5" ht="25.5" customHeight="1">
      <c r="A31" s="12" t="s">
        <v>174</v>
      </c>
      <c r="B31" s="10" t="s">
        <v>175</v>
      </c>
      <c r="C31" s="107">
        <f>C32+C33+C34</f>
        <v>0</v>
      </c>
      <c r="D31" s="30">
        <f>D32+D33+D34</f>
        <v>10.288</v>
      </c>
      <c r="E31" s="107">
        <v>100</v>
      </c>
    </row>
    <row r="32" spans="1:5" ht="30.75">
      <c r="A32" s="11" t="s">
        <v>176</v>
      </c>
      <c r="B32" s="140" t="s">
        <v>177</v>
      </c>
      <c r="C32" s="108"/>
      <c r="D32" s="134"/>
      <c r="E32" s="124" t="e">
        <f t="shared" si="0"/>
        <v>#DIV/0!</v>
      </c>
    </row>
    <row r="33" spans="1:5" ht="52.5" customHeight="1">
      <c r="A33" s="11" t="s">
        <v>212</v>
      </c>
      <c r="B33" s="140" t="s">
        <v>210</v>
      </c>
      <c r="C33" s="108">
        <v>0</v>
      </c>
      <c r="D33" s="134">
        <v>10.288</v>
      </c>
      <c r="E33" s="124">
        <v>0</v>
      </c>
    </row>
    <row r="34" spans="1:5" ht="30.75">
      <c r="A34" s="11" t="s">
        <v>176</v>
      </c>
      <c r="B34" s="140" t="s">
        <v>213</v>
      </c>
      <c r="C34" s="108">
        <v>0</v>
      </c>
      <c r="D34" s="134"/>
      <c r="E34" s="124">
        <v>0</v>
      </c>
    </row>
    <row r="35" spans="1:5" ht="18">
      <c r="A35" s="14"/>
      <c r="B35" s="10" t="s">
        <v>10</v>
      </c>
      <c r="C35" s="107">
        <f>C11+C15+C17+C23+C29+C31+C25+C13</f>
        <v>23847.5</v>
      </c>
      <c r="D35" s="107">
        <f>D11+D15+D17+D23+D29+D31+D28+D27+D13+D21</f>
        <v>11983.315000000002</v>
      </c>
      <c r="E35" s="107">
        <f t="shared" si="0"/>
        <v>50.24977460949786</v>
      </c>
    </row>
    <row r="36" spans="1:5" ht="17.25">
      <c r="A36" s="7" t="s">
        <v>22</v>
      </c>
      <c r="B36" s="10" t="s">
        <v>11</v>
      </c>
      <c r="C36" s="30">
        <f>C37+C61</f>
        <v>13747</v>
      </c>
      <c r="D36" s="30">
        <f>D37+D61</f>
        <v>7022.657</v>
      </c>
      <c r="E36" s="107">
        <f t="shared" si="0"/>
        <v>51.08501491234452</v>
      </c>
    </row>
    <row r="37" spans="1:5" ht="30.75">
      <c r="A37" s="11" t="s">
        <v>23</v>
      </c>
      <c r="B37" s="140" t="s">
        <v>12</v>
      </c>
      <c r="C37" s="31">
        <v>13747</v>
      </c>
      <c r="D37" s="31">
        <v>7022.657</v>
      </c>
      <c r="E37" s="124">
        <f t="shared" si="0"/>
        <v>51.08501491234452</v>
      </c>
    </row>
    <row r="38" spans="1:5" ht="37.5" customHeight="1">
      <c r="A38" s="12" t="s">
        <v>24</v>
      </c>
      <c r="B38" s="10" t="s">
        <v>27</v>
      </c>
      <c r="C38" s="107">
        <f>C39</f>
        <v>8506</v>
      </c>
      <c r="D38" s="30">
        <f>D39</f>
        <v>4253</v>
      </c>
      <c r="E38" s="107">
        <f t="shared" si="0"/>
        <v>50</v>
      </c>
    </row>
    <row r="39" spans="1:5" ht="30.75">
      <c r="A39" s="11" t="s">
        <v>25</v>
      </c>
      <c r="B39" s="140" t="s">
        <v>31</v>
      </c>
      <c r="C39" s="108">
        <v>8506</v>
      </c>
      <c r="D39" s="134">
        <v>4253</v>
      </c>
      <c r="E39" s="124">
        <f t="shared" si="0"/>
        <v>50</v>
      </c>
    </row>
    <row r="40" spans="1:5" ht="39.75" customHeight="1">
      <c r="A40" s="111" t="s">
        <v>179</v>
      </c>
      <c r="B40" s="112" t="s">
        <v>180</v>
      </c>
      <c r="C40" s="107">
        <f>C41+C43</f>
        <v>2396</v>
      </c>
      <c r="D40" s="30">
        <f>D41+D43</f>
        <v>1198</v>
      </c>
      <c r="E40" s="107">
        <f t="shared" si="0"/>
        <v>50</v>
      </c>
    </row>
    <row r="41" spans="1:5" ht="93" customHeight="1">
      <c r="A41" s="12" t="s">
        <v>193</v>
      </c>
      <c r="B41" s="17" t="s">
        <v>194</v>
      </c>
      <c r="C41" s="107">
        <f>C42</f>
        <v>0</v>
      </c>
      <c r="D41" s="30">
        <f>D42</f>
        <v>0</v>
      </c>
      <c r="E41" s="107" t="e">
        <f t="shared" si="0"/>
        <v>#DIV/0!</v>
      </c>
    </row>
    <row r="42" spans="1:5" ht="78">
      <c r="A42" s="11" t="s">
        <v>195</v>
      </c>
      <c r="B42" s="150" t="s">
        <v>196</v>
      </c>
      <c r="C42" s="108"/>
      <c r="D42" s="134">
        <v>0</v>
      </c>
      <c r="E42" s="124" t="e">
        <f t="shared" si="0"/>
        <v>#DIV/0!</v>
      </c>
    </row>
    <row r="43" spans="1:5" ht="31.5" customHeight="1">
      <c r="A43" s="12" t="s">
        <v>45</v>
      </c>
      <c r="B43" s="13" t="s">
        <v>46</v>
      </c>
      <c r="C43" s="107">
        <f>C44</f>
        <v>2396</v>
      </c>
      <c r="D43" s="30">
        <f>D44</f>
        <v>1198</v>
      </c>
      <c r="E43" s="107">
        <f t="shared" si="0"/>
        <v>50</v>
      </c>
    </row>
    <row r="44" spans="1:5" ht="31.5" customHeight="1">
      <c r="A44" s="129" t="s">
        <v>47</v>
      </c>
      <c r="B44" s="130" t="s">
        <v>197</v>
      </c>
      <c r="C44" s="182">
        <v>2396</v>
      </c>
      <c r="D44" s="31">
        <v>1198</v>
      </c>
      <c r="E44" s="124">
        <f t="shared" si="0"/>
        <v>50</v>
      </c>
    </row>
    <row r="45" spans="1:5" ht="54.75" customHeight="1">
      <c r="A45" s="11"/>
      <c r="B45" s="19" t="s">
        <v>173</v>
      </c>
      <c r="C45" s="108"/>
      <c r="D45" s="134"/>
      <c r="E45" s="124" t="e">
        <f t="shared" si="0"/>
        <v>#DIV/0!</v>
      </c>
    </row>
    <row r="46" spans="1:5" ht="75.75" customHeight="1">
      <c r="A46" s="11"/>
      <c r="B46" s="19" t="s">
        <v>198</v>
      </c>
      <c r="C46" s="108"/>
      <c r="D46" s="134">
        <v>0</v>
      </c>
      <c r="E46" s="124" t="e">
        <f t="shared" si="0"/>
        <v>#DIV/0!</v>
      </c>
    </row>
    <row r="47" spans="1:5" ht="36" customHeight="1">
      <c r="A47" s="12" t="s">
        <v>34</v>
      </c>
      <c r="B47" s="10" t="s">
        <v>28</v>
      </c>
      <c r="C47" s="107">
        <f>C49+C50</f>
        <v>730</v>
      </c>
      <c r="D47" s="30">
        <f>D49+D50</f>
        <v>711.35</v>
      </c>
      <c r="E47" s="107">
        <f t="shared" si="0"/>
        <v>97.44520547945206</v>
      </c>
    </row>
    <row r="48" spans="1:5" ht="30.75">
      <c r="A48" s="11" t="s">
        <v>181</v>
      </c>
      <c r="B48" s="140" t="s">
        <v>182</v>
      </c>
      <c r="C48" s="107">
        <f>C49</f>
        <v>692.7</v>
      </c>
      <c r="D48" s="30">
        <f>D49</f>
        <v>692.7</v>
      </c>
      <c r="E48" s="107">
        <f t="shared" si="0"/>
        <v>100</v>
      </c>
    </row>
    <row r="49" spans="1:5" ht="46.5">
      <c r="A49" s="11" t="s">
        <v>30</v>
      </c>
      <c r="B49" s="140" t="s">
        <v>29</v>
      </c>
      <c r="C49" s="108">
        <v>692.7</v>
      </c>
      <c r="D49" s="31">
        <v>692.7</v>
      </c>
      <c r="E49" s="124">
        <f t="shared" si="0"/>
        <v>100</v>
      </c>
    </row>
    <row r="50" spans="1:5" ht="41.25" customHeight="1">
      <c r="A50" s="12" t="s">
        <v>39</v>
      </c>
      <c r="B50" s="17" t="s">
        <v>40</v>
      </c>
      <c r="C50" s="107">
        <v>37.3</v>
      </c>
      <c r="D50" s="30">
        <f>D51</f>
        <v>18.65</v>
      </c>
      <c r="E50" s="107">
        <f t="shared" si="0"/>
        <v>50</v>
      </c>
    </row>
    <row r="51" spans="1:5" ht="30.75">
      <c r="A51" s="11" t="s">
        <v>41</v>
      </c>
      <c r="B51" s="150" t="s">
        <v>42</v>
      </c>
      <c r="C51" s="108">
        <f>C52</f>
        <v>37.3</v>
      </c>
      <c r="D51" s="31">
        <f>D52</f>
        <v>18.65</v>
      </c>
      <c r="E51" s="124">
        <f t="shared" si="0"/>
        <v>50</v>
      </c>
    </row>
    <row r="52" spans="1:5" ht="78">
      <c r="A52" s="11"/>
      <c r="B52" s="151" t="s">
        <v>43</v>
      </c>
      <c r="C52" s="108">
        <v>37.3</v>
      </c>
      <c r="D52" s="134">
        <v>18.65</v>
      </c>
      <c r="E52" s="124">
        <f t="shared" si="0"/>
        <v>50</v>
      </c>
    </row>
    <row r="53" spans="1:5" ht="23.25" customHeight="1">
      <c r="A53" s="12" t="s">
        <v>35</v>
      </c>
      <c r="B53" s="10" t="s">
        <v>36</v>
      </c>
      <c r="C53" s="30">
        <f>C57</f>
        <v>2115</v>
      </c>
      <c r="D53" s="30">
        <f>D57</f>
        <v>860.307</v>
      </c>
      <c r="E53" s="107">
        <f t="shared" si="0"/>
        <v>40.67645390070922</v>
      </c>
    </row>
    <row r="54" spans="1:5" ht="53.25" customHeight="1">
      <c r="A54" s="11" t="s">
        <v>199</v>
      </c>
      <c r="B54" s="140" t="s">
        <v>200</v>
      </c>
      <c r="C54" s="30"/>
      <c r="D54" s="30"/>
      <c r="E54" s="107" t="e">
        <f t="shared" si="0"/>
        <v>#DIV/0!</v>
      </c>
    </row>
    <row r="55" spans="1:5" ht="60" customHeight="1">
      <c r="A55" s="12"/>
      <c r="B55" s="131" t="s">
        <v>201</v>
      </c>
      <c r="C55" s="31"/>
      <c r="D55" s="134"/>
      <c r="E55" s="124" t="e">
        <f t="shared" si="0"/>
        <v>#DIV/0!</v>
      </c>
    </row>
    <row r="56" spans="1:5" ht="74.25" customHeight="1">
      <c r="A56" s="12"/>
      <c r="B56" s="131" t="s">
        <v>202</v>
      </c>
      <c r="C56" s="108"/>
      <c r="D56" s="134"/>
      <c r="E56" s="124" t="e">
        <f t="shared" si="0"/>
        <v>#DIV/0!</v>
      </c>
    </row>
    <row r="57" spans="1:5" ht="44.25" customHeight="1">
      <c r="A57" s="12" t="s">
        <v>32</v>
      </c>
      <c r="B57" s="10" t="s">
        <v>33</v>
      </c>
      <c r="C57" s="107">
        <f>C58+C59+C60</f>
        <v>2115</v>
      </c>
      <c r="D57" s="30">
        <f>D58+D59+D60</f>
        <v>860.307</v>
      </c>
      <c r="E57" s="107">
        <f t="shared" si="0"/>
        <v>40.67645390070922</v>
      </c>
    </row>
    <row r="58" spans="1:5" ht="55.5" customHeight="1">
      <c r="A58" s="11"/>
      <c r="B58" s="19" t="s">
        <v>33</v>
      </c>
      <c r="C58" s="108">
        <v>2115</v>
      </c>
      <c r="D58" s="134">
        <v>860.307</v>
      </c>
      <c r="E58" s="124">
        <f t="shared" si="0"/>
        <v>40.67645390070922</v>
      </c>
    </row>
    <row r="59" spans="1:5" ht="40.5" customHeight="1">
      <c r="A59" s="11"/>
      <c r="B59" s="19" t="s">
        <v>191</v>
      </c>
      <c r="C59" s="108"/>
      <c r="D59" s="134">
        <v>0</v>
      </c>
      <c r="E59" s="124" t="e">
        <f t="shared" si="0"/>
        <v>#DIV/0!</v>
      </c>
    </row>
    <row r="60" spans="1:5" ht="54.75" customHeight="1">
      <c r="A60" s="11"/>
      <c r="B60" s="19" t="s">
        <v>192</v>
      </c>
      <c r="C60" s="108"/>
      <c r="D60" s="134"/>
      <c r="E60" s="124" t="e">
        <f t="shared" si="0"/>
        <v>#DIV/0!</v>
      </c>
    </row>
    <row r="61" spans="1:5" ht="113.25" customHeight="1">
      <c r="A61" s="12" t="s">
        <v>203</v>
      </c>
      <c r="B61" s="132" t="s">
        <v>204</v>
      </c>
      <c r="C61" s="107">
        <f>C62</f>
        <v>0</v>
      </c>
      <c r="D61" s="30">
        <f>D62</f>
        <v>0</v>
      </c>
      <c r="E61" s="107" t="e">
        <f t="shared" si="0"/>
        <v>#DIV/0!</v>
      </c>
    </row>
    <row r="62" spans="1:5" ht="62.25">
      <c r="A62" s="11" t="s">
        <v>205</v>
      </c>
      <c r="B62" s="149" t="s">
        <v>206</v>
      </c>
      <c r="C62" s="108">
        <f>C63</f>
        <v>0</v>
      </c>
      <c r="D62" s="31">
        <f>D63</f>
        <v>0</v>
      </c>
      <c r="E62" s="124" t="e">
        <f t="shared" si="0"/>
        <v>#DIV/0!</v>
      </c>
    </row>
    <row r="63" spans="1:5" ht="46.5">
      <c r="A63" s="14" t="s">
        <v>183</v>
      </c>
      <c r="B63" s="149" t="s">
        <v>207</v>
      </c>
      <c r="C63" s="108"/>
      <c r="D63" s="134"/>
      <c r="E63" s="124" t="e">
        <f t="shared" si="0"/>
        <v>#DIV/0!</v>
      </c>
    </row>
    <row r="64" spans="1:5" ht="66" customHeight="1">
      <c r="A64" s="12" t="s">
        <v>221</v>
      </c>
      <c r="B64" s="10" t="s">
        <v>222</v>
      </c>
      <c r="C64" s="107">
        <v>0</v>
      </c>
      <c r="D64" s="107"/>
      <c r="E64" s="107">
        <v>0</v>
      </c>
    </row>
    <row r="65" spans="1:5" ht="19.5" customHeight="1">
      <c r="A65" s="14"/>
      <c r="B65" s="10" t="s">
        <v>13</v>
      </c>
      <c r="C65" s="30">
        <f>C35+C36</f>
        <v>37594.5</v>
      </c>
      <c r="D65" s="30">
        <f>D35+D36+D64</f>
        <v>19005.972</v>
      </c>
      <c r="E65" s="107">
        <f t="shared" si="0"/>
        <v>50.555192913857084</v>
      </c>
    </row>
    <row r="66" spans="1:3" ht="103.5" customHeight="1">
      <c r="A66" s="15"/>
      <c r="B66" s="16"/>
      <c r="C66" s="105"/>
    </row>
    <row r="67" spans="1:3" ht="15">
      <c r="A67" s="5"/>
      <c r="B67" s="194"/>
      <c r="C67" s="194"/>
    </row>
    <row r="68" spans="1:3" ht="15">
      <c r="A68" s="3"/>
      <c r="B68" s="3"/>
      <c r="C68" s="106"/>
    </row>
    <row r="69" spans="2:3" ht="63" customHeight="1">
      <c r="B69" s="4"/>
      <c r="C69" s="106"/>
    </row>
    <row r="70" spans="1:3" ht="15">
      <c r="A70" s="3"/>
      <c r="B70" s="4"/>
      <c r="C70" s="106"/>
    </row>
    <row r="71" ht="15">
      <c r="A71" s="3"/>
    </row>
    <row r="73" ht="20.25" customHeight="1"/>
  </sheetData>
  <sheetProtection/>
  <mergeCells count="4">
    <mergeCell ref="B5:C5"/>
    <mergeCell ref="A6:E6"/>
    <mergeCell ref="A7:E7"/>
    <mergeCell ref="B67:C67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64" r:id="rId1"/>
  <rowBreaks count="1" manualBreakCount="1">
    <brk id="6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75" zoomScaleSheetLayoutView="75" zoomScalePageLayoutView="0" workbookViewId="0" topLeftCell="A28">
      <selection activeCell="A1" sqref="A1:E42"/>
    </sheetView>
  </sheetViews>
  <sheetFormatPr defaultColWidth="9.125" defaultRowHeight="12.75"/>
  <cols>
    <col min="1" max="1" width="11.50390625" style="103" customWidth="1"/>
    <col min="2" max="2" width="62.50390625" style="84" customWidth="1"/>
    <col min="3" max="4" width="15.875" style="84" customWidth="1"/>
    <col min="5" max="5" width="15.625" style="84" customWidth="1"/>
    <col min="6" max="16384" width="9.125" style="84" customWidth="1"/>
  </cols>
  <sheetData>
    <row r="1" spans="1:5" ht="15">
      <c r="A1" s="89"/>
      <c r="B1" s="23"/>
      <c r="C1" s="23"/>
      <c r="D1" s="23" t="s">
        <v>158</v>
      </c>
      <c r="E1" s="23"/>
    </row>
    <row r="2" spans="1:5" s="86" customFormat="1" ht="17.25">
      <c r="A2" s="90"/>
      <c r="C2" s="87"/>
      <c r="D2" s="23" t="s">
        <v>48</v>
      </c>
      <c r="E2" s="88"/>
    </row>
    <row r="3" spans="1:5" ht="15">
      <c r="A3" s="89"/>
      <c r="D3" s="23" t="s">
        <v>49</v>
      </c>
      <c r="E3" s="85"/>
    </row>
    <row r="4" spans="1:5" ht="15">
      <c r="A4" s="89"/>
      <c r="D4" s="23" t="s">
        <v>297</v>
      </c>
      <c r="E4" s="85"/>
    </row>
    <row r="5" spans="1:5" ht="15">
      <c r="A5" s="89"/>
      <c r="B5" s="199" t="s">
        <v>50</v>
      </c>
      <c r="C5" s="199"/>
      <c r="D5" s="199"/>
      <c r="E5" s="199"/>
    </row>
    <row r="6" spans="1:5" ht="15">
      <c r="A6" s="195" t="s">
        <v>53</v>
      </c>
      <c r="B6" s="195"/>
      <c r="C6" s="195"/>
      <c r="D6" s="195"/>
      <c r="E6" s="195"/>
    </row>
    <row r="7" spans="1:5" ht="15">
      <c r="A7" s="199" t="s">
        <v>283</v>
      </c>
      <c r="B7" s="199"/>
      <c r="C7" s="199"/>
      <c r="D7" s="199"/>
      <c r="E7" s="199"/>
    </row>
    <row r="8" spans="1:5" ht="15">
      <c r="A8" s="83"/>
      <c r="B8" s="83"/>
      <c r="C8" s="83"/>
      <c r="D8" s="83"/>
      <c r="E8" s="83"/>
    </row>
    <row r="9" spans="1:5" ht="15">
      <c r="A9" s="83"/>
      <c r="B9" s="83"/>
      <c r="C9" s="83"/>
      <c r="D9" s="83"/>
      <c r="E9" s="83"/>
    </row>
    <row r="10" spans="1:5" ht="14.25" thickBot="1">
      <c r="A10" s="198" t="s">
        <v>51</v>
      </c>
      <c r="B10" s="198"/>
      <c r="C10" s="198"/>
      <c r="D10" s="198"/>
      <c r="E10" s="198"/>
    </row>
    <row r="11" spans="1:5" s="91" customFormat="1" ht="12.75" customHeight="1">
      <c r="A11" s="200"/>
      <c r="B11" s="202" t="s">
        <v>54</v>
      </c>
      <c r="C11" s="200" t="s">
        <v>226</v>
      </c>
      <c r="D11" s="200" t="s">
        <v>284</v>
      </c>
      <c r="E11" s="196" t="s">
        <v>285</v>
      </c>
    </row>
    <row r="12" spans="1:5" s="91" customFormat="1" ht="54" customHeight="1" thickBot="1">
      <c r="A12" s="201"/>
      <c r="B12" s="203"/>
      <c r="C12" s="201"/>
      <c r="D12" s="201"/>
      <c r="E12" s="197"/>
    </row>
    <row r="13" spans="1:5" ht="18" thickBot="1">
      <c r="A13" s="92">
        <v>1</v>
      </c>
      <c r="B13" s="93">
        <v>2</v>
      </c>
      <c r="C13" s="26">
        <v>3</v>
      </c>
      <c r="D13" s="26">
        <v>4</v>
      </c>
      <c r="E13" s="27">
        <v>5</v>
      </c>
    </row>
    <row r="14" spans="1:5" ht="21.75" customHeight="1">
      <c r="A14" s="94" t="s">
        <v>55</v>
      </c>
      <c r="B14" s="95" t="s">
        <v>56</v>
      </c>
      <c r="C14" s="96">
        <f>C15+C16+C18+C19+C17</f>
        <v>6183.8</v>
      </c>
      <c r="D14" s="96">
        <f>D15+D16+D17+D18+D19</f>
        <v>2432.914</v>
      </c>
      <c r="E14" s="168">
        <f aca="true" t="shared" si="0" ref="E14:E42">D14/C14*100</f>
        <v>39.343348749959574</v>
      </c>
    </row>
    <row r="15" spans="1:5" s="100" customFormat="1" ht="54">
      <c r="A15" s="97" t="s">
        <v>57</v>
      </c>
      <c r="B15" s="98" t="s">
        <v>98</v>
      </c>
      <c r="C15" s="99">
        <v>715.7</v>
      </c>
      <c r="D15" s="99">
        <v>239.128</v>
      </c>
      <c r="E15" s="169">
        <f>D15/C15*100</f>
        <v>33.41176470588235</v>
      </c>
    </row>
    <row r="16" spans="1:5" s="86" customFormat="1" ht="54">
      <c r="A16" s="97" t="s">
        <v>58</v>
      </c>
      <c r="B16" s="98" t="s">
        <v>99</v>
      </c>
      <c r="C16" s="99">
        <v>4932.1</v>
      </c>
      <c r="D16" s="99">
        <v>2117.02</v>
      </c>
      <c r="E16" s="169">
        <f t="shared" si="0"/>
        <v>42.923298392165606</v>
      </c>
    </row>
    <row r="17" spans="1:5" ht="20.25" customHeight="1">
      <c r="A17" s="113" t="s">
        <v>184</v>
      </c>
      <c r="B17" s="28" t="s">
        <v>185</v>
      </c>
      <c r="C17" s="114"/>
      <c r="D17" s="121"/>
      <c r="E17" s="169" t="e">
        <f t="shared" si="0"/>
        <v>#DIV/0!</v>
      </c>
    </row>
    <row r="18" spans="1:5" s="91" customFormat="1" ht="18">
      <c r="A18" s="97" t="s">
        <v>59</v>
      </c>
      <c r="B18" s="98" t="s">
        <v>60</v>
      </c>
      <c r="C18" s="99">
        <v>100</v>
      </c>
      <c r="D18" s="32">
        <v>0</v>
      </c>
      <c r="E18" s="160">
        <f t="shared" si="0"/>
        <v>0</v>
      </c>
    </row>
    <row r="19" spans="1:5" s="86" customFormat="1" ht="18" customHeight="1">
      <c r="A19" s="97" t="s">
        <v>61</v>
      </c>
      <c r="B19" s="98" t="s">
        <v>62</v>
      </c>
      <c r="C19" s="99">
        <v>436</v>
      </c>
      <c r="D19" s="99">
        <v>76.766</v>
      </c>
      <c r="E19" s="160">
        <f t="shared" si="0"/>
        <v>17.606880733944955</v>
      </c>
    </row>
    <row r="20" spans="1:5" s="86" customFormat="1" ht="18" customHeight="1">
      <c r="A20" s="94" t="s">
        <v>63</v>
      </c>
      <c r="B20" s="95" t="s">
        <v>100</v>
      </c>
      <c r="C20" s="96">
        <f>C21</f>
        <v>692.7</v>
      </c>
      <c r="D20" s="101">
        <v>274.237</v>
      </c>
      <c r="E20" s="168">
        <f t="shared" si="0"/>
        <v>39.58957701746788</v>
      </c>
    </row>
    <row r="21" spans="1:5" s="91" customFormat="1" ht="21.75" customHeight="1">
      <c r="A21" s="97" t="s">
        <v>64</v>
      </c>
      <c r="B21" s="98" t="s">
        <v>101</v>
      </c>
      <c r="C21" s="99">
        <v>692.7</v>
      </c>
      <c r="D21" s="99">
        <v>274.24</v>
      </c>
      <c r="E21" s="160">
        <f t="shared" si="0"/>
        <v>39.59001010538473</v>
      </c>
    </row>
    <row r="22" spans="1:5" s="100" customFormat="1" ht="34.5">
      <c r="A22" s="94" t="s">
        <v>65</v>
      </c>
      <c r="B22" s="95" t="s">
        <v>66</v>
      </c>
      <c r="C22" s="96">
        <v>60</v>
      </c>
      <c r="D22" s="96"/>
      <c r="E22" s="170">
        <f t="shared" si="0"/>
        <v>0</v>
      </c>
    </row>
    <row r="23" spans="1:5" ht="18">
      <c r="A23" s="97" t="s">
        <v>67</v>
      </c>
      <c r="B23" s="98" t="s">
        <v>102</v>
      </c>
      <c r="C23" s="99">
        <v>60</v>
      </c>
      <c r="D23" s="99"/>
      <c r="E23" s="160">
        <f t="shared" si="0"/>
        <v>0</v>
      </c>
    </row>
    <row r="24" spans="1:5" ht="17.25">
      <c r="A24" s="94" t="s">
        <v>68</v>
      </c>
      <c r="B24" s="95" t="s">
        <v>69</v>
      </c>
      <c r="C24" s="96">
        <f>C26+C27+C25</f>
        <v>4654.5</v>
      </c>
      <c r="D24" s="96">
        <f>D26+D27</f>
        <v>83.078</v>
      </c>
      <c r="E24" s="168">
        <f t="shared" si="0"/>
        <v>1.78489633687829</v>
      </c>
    </row>
    <row r="25" spans="1:5" ht="18">
      <c r="A25" s="97" t="s">
        <v>223</v>
      </c>
      <c r="B25" s="98" t="s">
        <v>224</v>
      </c>
      <c r="C25" s="99">
        <v>100</v>
      </c>
      <c r="D25" s="99">
        <v>0</v>
      </c>
      <c r="E25" s="169">
        <f t="shared" si="0"/>
        <v>0</v>
      </c>
    </row>
    <row r="26" spans="1:5" s="91" customFormat="1" ht="30" customHeight="1">
      <c r="A26" s="97" t="s">
        <v>103</v>
      </c>
      <c r="B26" s="98" t="s">
        <v>104</v>
      </c>
      <c r="C26" s="99">
        <v>4504.5</v>
      </c>
      <c r="D26" s="99">
        <v>58.078</v>
      </c>
      <c r="E26" s="169">
        <f t="shared" si="0"/>
        <v>1.2893328893328895</v>
      </c>
    </row>
    <row r="27" spans="1:5" s="91" customFormat="1" ht="24" customHeight="1">
      <c r="A27" s="97" t="s">
        <v>70</v>
      </c>
      <c r="B27" s="98" t="s">
        <v>71</v>
      </c>
      <c r="C27" s="99">
        <v>50</v>
      </c>
      <c r="D27" s="99">
        <v>25</v>
      </c>
      <c r="E27" s="171">
        <f t="shared" si="0"/>
        <v>50</v>
      </c>
    </row>
    <row r="28" spans="1:5" ht="16.5" customHeight="1">
      <c r="A28" s="94" t="s">
        <v>72</v>
      </c>
      <c r="B28" s="95" t="s">
        <v>73</v>
      </c>
      <c r="C28" s="96">
        <f>SUM(C29:C31)</f>
        <v>21002.55</v>
      </c>
      <c r="D28" s="96">
        <f>SUM(D29:D31)</f>
        <v>8255.845000000001</v>
      </c>
      <c r="E28" s="168">
        <f t="shared" si="0"/>
        <v>39.30877441072632</v>
      </c>
    </row>
    <row r="29" spans="1:5" ht="27.75" customHeight="1">
      <c r="A29" s="97" t="s">
        <v>74</v>
      </c>
      <c r="B29" s="98" t="s">
        <v>75</v>
      </c>
      <c r="C29" s="99">
        <v>600</v>
      </c>
      <c r="D29" s="99"/>
      <c r="E29" s="169">
        <f t="shared" si="0"/>
        <v>0</v>
      </c>
    </row>
    <row r="30" spans="1:5" s="91" customFormat="1" ht="21" customHeight="1">
      <c r="A30" s="97" t="s">
        <v>76</v>
      </c>
      <c r="B30" s="98" t="s">
        <v>77</v>
      </c>
      <c r="C30" s="99">
        <v>12575.8</v>
      </c>
      <c r="D30" s="99">
        <v>4941.64</v>
      </c>
      <c r="E30" s="160">
        <f t="shared" si="0"/>
        <v>39.294836113805886</v>
      </c>
    </row>
    <row r="31" spans="1:5" s="100" customFormat="1" ht="18">
      <c r="A31" s="97" t="s">
        <v>78</v>
      </c>
      <c r="B31" s="98" t="s">
        <v>79</v>
      </c>
      <c r="C31" s="99">
        <v>7826.75</v>
      </c>
      <c r="D31" s="99">
        <v>3314.205</v>
      </c>
      <c r="E31" s="160">
        <f t="shared" si="0"/>
        <v>42.34458747245025</v>
      </c>
    </row>
    <row r="32" spans="1:5" s="102" customFormat="1" ht="21" customHeight="1">
      <c r="A32" s="94" t="s">
        <v>80</v>
      </c>
      <c r="B32" s="95" t="s">
        <v>81</v>
      </c>
      <c r="C32" s="96">
        <f>C33</f>
        <v>90</v>
      </c>
      <c r="D32" s="96"/>
      <c r="E32" s="168">
        <f t="shared" si="0"/>
        <v>0</v>
      </c>
    </row>
    <row r="33" spans="1:5" ht="18">
      <c r="A33" s="97" t="s">
        <v>82</v>
      </c>
      <c r="B33" s="98" t="s">
        <v>83</v>
      </c>
      <c r="C33" s="99">
        <v>90</v>
      </c>
      <c r="D33" s="99"/>
      <c r="E33" s="160">
        <f t="shared" si="0"/>
        <v>0</v>
      </c>
    </row>
    <row r="34" spans="1:5" ht="17.25">
      <c r="A34" s="94" t="s">
        <v>84</v>
      </c>
      <c r="B34" s="95" t="s">
        <v>105</v>
      </c>
      <c r="C34" s="96">
        <f>C35</f>
        <v>5376</v>
      </c>
      <c r="D34" s="96">
        <f>D35</f>
        <v>1893.609</v>
      </c>
      <c r="E34" s="168">
        <f t="shared" si="0"/>
        <v>35.22338169642857</v>
      </c>
    </row>
    <row r="35" spans="1:5" ht="18">
      <c r="A35" s="97" t="s">
        <v>85</v>
      </c>
      <c r="B35" s="98" t="s">
        <v>106</v>
      </c>
      <c r="C35" s="99">
        <v>5376</v>
      </c>
      <c r="D35" s="99">
        <v>1893.609</v>
      </c>
      <c r="E35" s="160">
        <f t="shared" si="0"/>
        <v>35.22338169642857</v>
      </c>
    </row>
    <row r="36" spans="1:5" ht="17.25">
      <c r="A36" s="94" t="s">
        <v>86</v>
      </c>
      <c r="B36" s="95" t="s">
        <v>87</v>
      </c>
      <c r="C36" s="96">
        <f>C37</f>
        <v>662.31</v>
      </c>
      <c r="D36" s="96">
        <f>D37</f>
        <v>331.155</v>
      </c>
      <c r="E36" s="168">
        <f t="shared" si="0"/>
        <v>50</v>
      </c>
    </row>
    <row r="37" spans="1:5" ht="18">
      <c r="A37" s="97" t="s">
        <v>88</v>
      </c>
      <c r="B37" s="98" t="s">
        <v>89</v>
      </c>
      <c r="C37" s="99">
        <v>662.31</v>
      </c>
      <c r="D37" s="99">
        <v>331.155</v>
      </c>
      <c r="E37" s="160">
        <f t="shared" si="0"/>
        <v>50</v>
      </c>
    </row>
    <row r="38" spans="1:5" ht="17.25">
      <c r="A38" s="94" t="s">
        <v>90</v>
      </c>
      <c r="B38" s="95" t="s">
        <v>91</v>
      </c>
      <c r="C38" s="96">
        <f>C39</f>
        <v>320</v>
      </c>
      <c r="D38" s="96">
        <f>D39</f>
        <v>160</v>
      </c>
      <c r="E38" s="168">
        <f t="shared" si="0"/>
        <v>50</v>
      </c>
    </row>
    <row r="39" spans="1:5" ht="36">
      <c r="A39" s="97" t="s">
        <v>92</v>
      </c>
      <c r="B39" s="98" t="s">
        <v>93</v>
      </c>
      <c r="C39" s="99">
        <v>320</v>
      </c>
      <c r="D39" s="99">
        <v>160</v>
      </c>
      <c r="E39" s="169">
        <f t="shared" si="0"/>
        <v>50</v>
      </c>
    </row>
    <row r="40" spans="1:5" ht="17.25">
      <c r="A40" s="94" t="s">
        <v>94</v>
      </c>
      <c r="B40" s="95" t="s">
        <v>95</v>
      </c>
      <c r="C40" s="96">
        <f>C41</f>
        <v>250</v>
      </c>
      <c r="D40" s="96">
        <f>D41</f>
        <v>77.755</v>
      </c>
      <c r="E40" s="168">
        <f t="shared" si="0"/>
        <v>31.101999999999997</v>
      </c>
    </row>
    <row r="41" spans="1:5" ht="36">
      <c r="A41" s="97" t="s">
        <v>96</v>
      </c>
      <c r="B41" s="98" t="s">
        <v>97</v>
      </c>
      <c r="C41" s="99">
        <v>250</v>
      </c>
      <c r="D41" s="99">
        <v>77.755</v>
      </c>
      <c r="E41" s="169">
        <f t="shared" si="0"/>
        <v>31.101999999999997</v>
      </c>
    </row>
    <row r="42" spans="1:5" ht="17.25">
      <c r="A42" s="97"/>
      <c r="B42" s="95" t="s">
        <v>107</v>
      </c>
      <c r="C42" s="96">
        <f>C40+C38+C36+C34+C32+C28+C24+C22+C20+C14</f>
        <v>39291.86</v>
      </c>
      <c r="D42" s="96">
        <f>D40+D38+D36+D34+D32+D28+D24+D22+D20+D14</f>
        <v>13508.593</v>
      </c>
      <c r="E42" s="168">
        <f t="shared" si="0"/>
        <v>34.38013115184672</v>
      </c>
    </row>
    <row r="43" ht="12.75">
      <c r="D43" s="104"/>
    </row>
    <row r="44" spans="3:4" ht="12.75">
      <c r="C44" s="104"/>
      <c r="D44" s="104"/>
    </row>
    <row r="46" ht="12.75">
      <c r="C46" s="104"/>
    </row>
  </sheetData>
  <sheetProtection/>
  <mergeCells count="9">
    <mergeCell ref="A6:E6"/>
    <mergeCell ref="E11:E12"/>
    <mergeCell ref="A10:E10"/>
    <mergeCell ref="B5:E5"/>
    <mergeCell ref="A7:E7"/>
    <mergeCell ref="A11:A12"/>
    <mergeCell ref="B11:B12"/>
    <mergeCell ref="C11:C12"/>
    <mergeCell ref="D11:D12"/>
  </mergeCells>
  <printOptions/>
  <pageMargins left="0.7874015748031497" right="0" top="0" bottom="0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view="pageBreakPreview" zoomScaleSheetLayoutView="100" zoomScalePageLayoutView="0" workbookViewId="0" topLeftCell="A12">
      <selection activeCell="A2" sqref="A2:I25"/>
    </sheetView>
  </sheetViews>
  <sheetFormatPr defaultColWidth="9.125" defaultRowHeight="12.75"/>
  <cols>
    <col min="1" max="3" width="9.125" style="34" customWidth="1"/>
    <col min="4" max="4" width="7.50390625" style="34" customWidth="1"/>
    <col min="5" max="5" width="42.125" style="34" customWidth="1"/>
    <col min="6" max="6" width="12.00390625" style="34" customWidth="1"/>
    <col min="7" max="7" width="18.50390625" style="34" customWidth="1"/>
    <col min="8" max="8" width="10.625" style="34" customWidth="1"/>
    <col min="9" max="9" width="13.375" style="34" customWidth="1"/>
    <col min="10" max="16384" width="9.125" style="34" customWidth="1"/>
  </cols>
  <sheetData>
    <row r="2" spans="1:9" ht="12.75">
      <c r="A2" s="218"/>
      <c r="B2" s="218"/>
      <c r="C2" s="218"/>
      <c r="D2" s="218"/>
      <c r="E2" s="218"/>
      <c r="F2" s="218"/>
      <c r="G2" s="218"/>
      <c r="H2" s="218"/>
      <c r="I2" s="218"/>
    </row>
    <row r="3" spans="1:9" ht="18.75" customHeight="1">
      <c r="A3" s="33"/>
      <c r="D3" s="35"/>
      <c r="E3" s="219" t="s">
        <v>159</v>
      </c>
      <c r="F3" s="205"/>
      <c r="G3" s="205"/>
      <c r="H3" s="36"/>
      <c r="I3" s="36"/>
    </row>
    <row r="4" spans="5:9" ht="18.75" customHeight="1">
      <c r="E4" s="204" t="s">
        <v>48</v>
      </c>
      <c r="F4" s="204"/>
      <c r="G4" s="204"/>
      <c r="H4" s="37"/>
      <c r="I4" s="37"/>
    </row>
    <row r="5" spans="5:9" ht="18.75" customHeight="1">
      <c r="E5" s="204" t="s">
        <v>108</v>
      </c>
      <c r="F5" s="204"/>
      <c r="G5" s="204"/>
      <c r="H5" s="37"/>
      <c r="I5" s="37"/>
    </row>
    <row r="6" spans="5:9" ht="18.75" customHeight="1">
      <c r="E6" s="204" t="s">
        <v>297</v>
      </c>
      <c r="F6" s="205"/>
      <c r="G6" s="205"/>
      <c r="H6" s="36"/>
      <c r="I6" s="36"/>
    </row>
    <row r="7" spans="1:9" ht="18.75" customHeight="1">
      <c r="A7" s="204"/>
      <c r="B7" s="204"/>
      <c r="C7" s="204"/>
      <c r="D7" s="204"/>
      <c r="E7" s="204"/>
      <c r="F7" s="204"/>
      <c r="G7" s="204"/>
      <c r="H7" s="37"/>
      <c r="I7" s="37"/>
    </row>
    <row r="8" spans="5:9" ht="18.75" customHeight="1">
      <c r="E8" s="204"/>
      <c r="F8" s="204"/>
      <c r="G8" s="204"/>
      <c r="H8" s="37"/>
      <c r="I8" s="37"/>
    </row>
    <row r="11" spans="1:9" ht="45" customHeight="1">
      <c r="A11" s="209" t="s">
        <v>286</v>
      </c>
      <c r="B11" s="209"/>
      <c r="C11" s="209"/>
      <c r="D11" s="209"/>
      <c r="E11" s="209"/>
      <c r="F11" s="209"/>
      <c r="G11" s="209"/>
      <c r="H11" s="39"/>
      <c r="I11" s="39"/>
    </row>
    <row r="12" spans="1:9" ht="45" customHeight="1">
      <c r="A12" s="38"/>
      <c r="B12" s="38"/>
      <c r="C12" s="38"/>
      <c r="D12" s="38"/>
      <c r="E12" s="38"/>
      <c r="F12" s="38"/>
      <c r="G12" s="38"/>
      <c r="H12" s="39"/>
      <c r="I12" s="39"/>
    </row>
    <row r="13" ht="12.75">
      <c r="G13" s="40" t="s">
        <v>109</v>
      </c>
    </row>
    <row r="14" spans="1:9" ht="46.5">
      <c r="A14" s="213" t="s">
        <v>110</v>
      </c>
      <c r="B14" s="214"/>
      <c r="C14" s="214"/>
      <c r="D14" s="215"/>
      <c r="E14" s="41" t="s">
        <v>111</v>
      </c>
      <c r="F14" s="41" t="s">
        <v>287</v>
      </c>
      <c r="G14" s="41" t="s">
        <v>274</v>
      </c>
      <c r="H14" s="42"/>
      <c r="I14" s="42"/>
    </row>
    <row r="15" spans="1:9" ht="15">
      <c r="A15" s="206">
        <v>1</v>
      </c>
      <c r="B15" s="207"/>
      <c r="C15" s="207"/>
      <c r="D15" s="208"/>
      <c r="E15" s="41">
        <v>2</v>
      </c>
      <c r="F15" s="41">
        <v>3</v>
      </c>
      <c r="G15" s="41">
        <v>4</v>
      </c>
      <c r="H15" s="43"/>
      <c r="I15" s="44"/>
    </row>
    <row r="16" spans="1:9" ht="30.75">
      <c r="A16" s="206" t="s">
        <v>112</v>
      </c>
      <c r="B16" s="207"/>
      <c r="C16" s="207"/>
      <c r="D16" s="208"/>
      <c r="E16" s="45" t="s">
        <v>113</v>
      </c>
      <c r="F16" s="54">
        <f>F19</f>
        <v>1697.3600000000006</v>
      </c>
      <c r="G16" s="54">
        <f>G19</f>
        <v>-5497.4000000000015</v>
      </c>
      <c r="H16" s="44"/>
      <c r="I16" s="44"/>
    </row>
    <row r="17" spans="1:9" ht="50.25" customHeight="1">
      <c r="A17" s="213" t="s">
        <v>114</v>
      </c>
      <c r="B17" s="216"/>
      <c r="C17" s="216"/>
      <c r="D17" s="217"/>
      <c r="E17" s="46" t="s">
        <v>115</v>
      </c>
      <c r="F17" s="54">
        <v>-37594.5</v>
      </c>
      <c r="G17" s="54">
        <v>-19005.97</v>
      </c>
      <c r="H17" s="43"/>
      <c r="I17" s="43"/>
    </row>
    <row r="18" spans="1:9" ht="46.5" customHeight="1">
      <c r="A18" s="213" t="s">
        <v>116</v>
      </c>
      <c r="B18" s="216"/>
      <c r="C18" s="216"/>
      <c r="D18" s="217"/>
      <c r="E18" s="46" t="s">
        <v>117</v>
      </c>
      <c r="F18" s="54">
        <v>39291.86</v>
      </c>
      <c r="G18" s="54">
        <v>13508.57</v>
      </c>
      <c r="H18" s="44"/>
      <c r="I18" s="44"/>
    </row>
    <row r="19" spans="1:9" ht="33" customHeight="1">
      <c r="A19" s="213" t="s">
        <v>118</v>
      </c>
      <c r="B19" s="216"/>
      <c r="C19" s="216"/>
      <c r="D19" s="217"/>
      <c r="E19" s="46" t="s">
        <v>119</v>
      </c>
      <c r="F19" s="54">
        <f>F17+F18</f>
        <v>1697.3600000000006</v>
      </c>
      <c r="G19" s="54">
        <f>G17+G18</f>
        <v>-5497.4000000000015</v>
      </c>
      <c r="H19" s="43"/>
      <c r="I19" s="43"/>
    </row>
    <row r="20" spans="1:9" ht="19.5" customHeight="1">
      <c r="A20" s="47"/>
      <c r="B20" s="47"/>
      <c r="C20" s="47"/>
      <c r="D20" s="47"/>
      <c r="E20" s="48"/>
      <c r="F20" s="49"/>
      <c r="G20" s="48"/>
      <c r="H20" s="49"/>
      <c r="I20" s="49"/>
    </row>
    <row r="21" spans="1:9" ht="15" customHeight="1">
      <c r="A21" s="50"/>
      <c r="B21" s="50"/>
      <c r="C21" s="50"/>
      <c r="D21" s="50"/>
      <c r="E21" s="50"/>
      <c r="F21" s="51"/>
      <c r="G21" s="51"/>
      <c r="H21" s="51"/>
      <c r="I21" s="51"/>
    </row>
    <row r="22" spans="1:9" ht="15.75" customHeight="1">
      <c r="A22" s="52"/>
      <c r="B22" s="53"/>
      <c r="C22" s="53"/>
      <c r="D22" s="53"/>
      <c r="E22" s="53"/>
      <c r="F22" s="53"/>
      <c r="G22" s="53"/>
      <c r="H22" s="53"/>
      <c r="I22" s="53"/>
    </row>
    <row r="23" spans="1:9" ht="12.75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30" customHeight="1">
      <c r="A24" s="211"/>
      <c r="B24" s="211"/>
      <c r="C24" s="211"/>
      <c r="D24" s="211"/>
      <c r="E24" s="211"/>
      <c r="F24" s="211"/>
      <c r="G24" s="211"/>
      <c r="H24" s="211"/>
      <c r="I24" s="211"/>
    </row>
    <row r="25" spans="1:9" ht="21" customHeight="1">
      <c r="A25" s="210"/>
      <c r="B25" s="210"/>
      <c r="C25" s="210"/>
      <c r="D25" s="210"/>
      <c r="E25" s="210"/>
      <c r="F25" s="212"/>
      <c r="G25" s="212"/>
      <c r="H25" s="212"/>
      <c r="I25" s="212"/>
    </row>
    <row r="26" spans="1:9" ht="15.75" customHeight="1">
      <c r="A26" s="210"/>
      <c r="B26" s="210"/>
      <c r="C26" s="210"/>
      <c r="D26" s="210"/>
      <c r="E26" s="210"/>
      <c r="F26" s="212"/>
      <c r="G26" s="212"/>
      <c r="H26" s="212"/>
      <c r="I26" s="212"/>
    </row>
    <row r="27" spans="1:9" ht="12.75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7.25">
      <c r="A28" s="52"/>
      <c r="B28" s="53"/>
      <c r="C28" s="53"/>
      <c r="D28" s="53"/>
      <c r="E28" s="53"/>
      <c r="F28" s="53"/>
      <c r="G28" s="53"/>
      <c r="H28" s="53"/>
      <c r="I28" s="53"/>
    </row>
    <row r="29" spans="1:9" ht="12.75">
      <c r="A29" s="53"/>
      <c r="B29" s="53"/>
      <c r="C29" s="53"/>
      <c r="D29" s="53"/>
      <c r="E29" s="53"/>
      <c r="F29" s="53"/>
      <c r="G29" s="53"/>
      <c r="H29" s="53"/>
      <c r="I29" s="53"/>
    </row>
    <row r="30" spans="1:9" ht="29.25" customHeight="1">
      <c r="A30" s="211"/>
      <c r="B30" s="211"/>
      <c r="C30" s="211"/>
      <c r="D30" s="211"/>
      <c r="E30" s="211"/>
      <c r="F30" s="211"/>
      <c r="G30" s="211"/>
      <c r="H30" s="211"/>
      <c r="I30" s="211"/>
    </row>
  </sheetData>
  <sheetProtection/>
  <mergeCells count="23">
    <mergeCell ref="A18:D18"/>
    <mergeCell ref="A19:D19"/>
    <mergeCell ref="A15:D15"/>
    <mergeCell ref="E5:G5"/>
    <mergeCell ref="A2:I2"/>
    <mergeCell ref="E4:G4"/>
    <mergeCell ref="E3:G3"/>
    <mergeCell ref="A26:E26"/>
    <mergeCell ref="F30:G30"/>
    <mergeCell ref="H30:I30"/>
    <mergeCell ref="F25:I25"/>
    <mergeCell ref="F26:I26"/>
    <mergeCell ref="A30:E30"/>
    <mergeCell ref="E6:G6"/>
    <mergeCell ref="A16:D16"/>
    <mergeCell ref="A11:G11"/>
    <mergeCell ref="A7:G7"/>
    <mergeCell ref="E8:G8"/>
    <mergeCell ref="A25:E25"/>
    <mergeCell ref="A24:E24"/>
    <mergeCell ref="A14:D14"/>
    <mergeCell ref="F24:I24"/>
    <mergeCell ref="A17:D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4">
      <selection activeCell="A1" sqref="A1:J19"/>
    </sheetView>
  </sheetViews>
  <sheetFormatPr defaultColWidth="9.125" defaultRowHeight="12.75"/>
  <cols>
    <col min="1" max="3" width="9.125" style="63" customWidth="1"/>
    <col min="4" max="4" width="10.625" style="63" customWidth="1"/>
    <col min="5" max="5" width="13.875" style="63" customWidth="1"/>
    <col min="6" max="6" width="13.625" style="63" customWidth="1"/>
    <col min="7" max="7" width="13.50390625" style="63" customWidth="1"/>
    <col min="8" max="8" width="11.125" style="63" customWidth="1"/>
    <col min="9" max="9" width="9.125" style="63" customWidth="1"/>
    <col min="10" max="10" width="10.125" style="63" customWidth="1"/>
    <col min="11" max="16384" width="9.125" style="63" customWidth="1"/>
  </cols>
  <sheetData>
    <row r="1" spans="1:9" s="22" customFormat="1" ht="15">
      <c r="A1" s="21"/>
      <c r="E1" s="24"/>
      <c r="H1" s="24"/>
      <c r="I1" s="23" t="s">
        <v>160</v>
      </c>
    </row>
    <row r="2" spans="1:9" ht="17.25">
      <c r="A2" s="1"/>
      <c r="E2" s="20"/>
      <c r="I2" s="24" t="s">
        <v>48</v>
      </c>
    </row>
    <row r="3" spans="1:9" s="22" customFormat="1" ht="15">
      <c r="A3" s="21"/>
      <c r="E3" s="25"/>
      <c r="I3" s="24" t="s">
        <v>49</v>
      </c>
    </row>
    <row r="4" spans="1:9" s="22" customFormat="1" ht="15">
      <c r="A4" s="21"/>
      <c r="E4" s="25"/>
      <c r="H4" s="119" t="s">
        <v>297</v>
      </c>
      <c r="I4" s="23"/>
    </row>
    <row r="5" spans="6:7" ht="18">
      <c r="F5" s="64"/>
      <c r="G5" s="76"/>
    </row>
    <row r="6" spans="4:8" ht="18">
      <c r="D6" s="220"/>
      <c r="E6" s="220"/>
      <c r="F6" s="220"/>
      <c r="G6" s="220"/>
      <c r="H6" s="220"/>
    </row>
    <row r="7" spans="1:10" ht="18.75" customHeight="1">
      <c r="A7" s="227" t="s">
        <v>288</v>
      </c>
      <c r="B7" s="227"/>
      <c r="C7" s="227"/>
      <c r="D7" s="227"/>
      <c r="E7" s="227"/>
      <c r="F7" s="227"/>
      <c r="G7" s="227"/>
      <c r="H7" s="227"/>
      <c r="I7" s="227"/>
      <c r="J7" s="227"/>
    </row>
    <row r="8" spans="1:10" ht="21.7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</row>
    <row r="11" spans="1:10" ht="124.5">
      <c r="A11" s="228" t="s">
        <v>120</v>
      </c>
      <c r="B11" s="229"/>
      <c r="C11" s="229"/>
      <c r="D11" s="230"/>
      <c r="E11" s="115" t="s">
        <v>121</v>
      </c>
      <c r="F11" s="115" t="s">
        <v>122</v>
      </c>
      <c r="G11" s="115" t="s">
        <v>123</v>
      </c>
      <c r="H11" s="115" t="s">
        <v>227</v>
      </c>
      <c r="I11" s="115" t="s">
        <v>289</v>
      </c>
      <c r="J11" s="115" t="s">
        <v>285</v>
      </c>
    </row>
    <row r="12" spans="1:10" ht="31.5" customHeight="1">
      <c r="A12" s="231" t="s">
        <v>124</v>
      </c>
      <c r="B12" s="232"/>
      <c r="C12" s="232"/>
      <c r="D12" s="233"/>
      <c r="E12" s="116"/>
      <c r="F12" s="116"/>
      <c r="G12" s="116"/>
      <c r="H12" s="153">
        <f>H13</f>
        <v>19150.7</v>
      </c>
      <c r="I12" s="153"/>
      <c r="J12" s="159">
        <f>I12/H12*100</f>
        <v>0</v>
      </c>
    </row>
    <row r="13" spans="1:10" ht="15">
      <c r="A13" s="234" t="s">
        <v>125</v>
      </c>
      <c r="B13" s="235"/>
      <c r="C13" s="235"/>
      <c r="D13" s="236"/>
      <c r="E13" s="115"/>
      <c r="F13" s="115"/>
      <c r="G13" s="115"/>
      <c r="H13" s="154">
        <f>H15+H17+H18+H16+H19</f>
        <v>19150.7</v>
      </c>
      <c r="I13" s="154">
        <f>I15+I17+I18+I16+I19</f>
        <v>0</v>
      </c>
      <c r="J13" s="117">
        <f>I13/H13*100</f>
        <v>0</v>
      </c>
    </row>
    <row r="14" spans="1:10" ht="15">
      <c r="A14" s="221" t="s">
        <v>77</v>
      </c>
      <c r="B14" s="222"/>
      <c r="C14" s="222"/>
      <c r="D14" s="223"/>
      <c r="E14" s="118" t="s">
        <v>76</v>
      </c>
      <c r="F14" s="115"/>
      <c r="G14" s="115"/>
      <c r="H14" s="154"/>
      <c r="I14" s="134"/>
      <c r="J14" s="158"/>
    </row>
    <row r="15" spans="1:10" ht="33" customHeight="1">
      <c r="A15" s="224" t="s">
        <v>186</v>
      </c>
      <c r="B15" s="225"/>
      <c r="C15" s="225"/>
      <c r="D15" s="226"/>
      <c r="E15" s="118" t="s">
        <v>76</v>
      </c>
      <c r="F15" s="115">
        <v>1020102</v>
      </c>
      <c r="G15" s="118" t="s">
        <v>126</v>
      </c>
      <c r="H15" s="155">
        <v>100</v>
      </c>
      <c r="I15" s="156">
        <v>0</v>
      </c>
      <c r="J15" s="126">
        <f>I15/H15*100</f>
        <v>0</v>
      </c>
    </row>
    <row r="16" spans="1:10" ht="52.5" customHeight="1">
      <c r="A16" s="224" t="s">
        <v>187</v>
      </c>
      <c r="B16" s="225"/>
      <c r="C16" s="225"/>
      <c r="D16" s="226"/>
      <c r="E16" s="118" t="s">
        <v>76</v>
      </c>
      <c r="F16" s="115">
        <v>1020102</v>
      </c>
      <c r="G16" s="118" t="s">
        <v>126</v>
      </c>
      <c r="H16" s="155">
        <v>7000</v>
      </c>
      <c r="I16" s="155"/>
      <c r="J16" s="125">
        <f>I16/H16*100</f>
        <v>0</v>
      </c>
    </row>
    <row r="17" spans="1:10" ht="48" customHeight="1">
      <c r="A17" s="224" t="s">
        <v>188</v>
      </c>
      <c r="B17" s="225"/>
      <c r="C17" s="225"/>
      <c r="D17" s="226"/>
      <c r="E17" s="118" t="s">
        <v>76</v>
      </c>
      <c r="F17" s="115">
        <v>5221100</v>
      </c>
      <c r="G17" s="118" t="s">
        <v>126</v>
      </c>
      <c r="H17" s="155">
        <v>9400</v>
      </c>
      <c r="I17" s="156">
        <v>0</v>
      </c>
      <c r="J17" s="126">
        <f>I17/H17*100</f>
        <v>0</v>
      </c>
    </row>
    <row r="18" spans="1:10" ht="20.25" customHeight="1">
      <c r="A18" s="224" t="s">
        <v>189</v>
      </c>
      <c r="B18" s="225"/>
      <c r="C18" s="225"/>
      <c r="D18" s="226"/>
      <c r="E18" s="118" t="s">
        <v>76</v>
      </c>
      <c r="F18" s="115">
        <v>5221100</v>
      </c>
      <c r="G18" s="118" t="s">
        <v>126</v>
      </c>
      <c r="H18" s="155">
        <v>2525.7</v>
      </c>
      <c r="I18" s="156">
        <v>0</v>
      </c>
      <c r="J18" s="126">
        <f>I18/H18*100</f>
        <v>0</v>
      </c>
    </row>
    <row r="19" spans="1:10" ht="66" customHeight="1">
      <c r="A19" s="224" t="s">
        <v>225</v>
      </c>
      <c r="B19" s="225"/>
      <c r="C19" s="225"/>
      <c r="D19" s="226"/>
      <c r="E19" s="118" t="s">
        <v>76</v>
      </c>
      <c r="F19" s="115">
        <v>5221100</v>
      </c>
      <c r="G19" s="118" t="s">
        <v>126</v>
      </c>
      <c r="H19" s="157">
        <v>125</v>
      </c>
      <c r="I19" s="157"/>
      <c r="J19" s="152">
        <f>I19/H19*100</f>
        <v>0</v>
      </c>
    </row>
    <row r="20" spans="1:8" ht="12.75">
      <c r="A20" s="65"/>
      <c r="B20" s="65"/>
      <c r="C20" s="65"/>
      <c r="D20" s="65"/>
      <c r="E20" s="65"/>
      <c r="F20" s="65"/>
      <c r="G20" s="65"/>
      <c r="H20" s="65"/>
    </row>
  </sheetData>
  <sheetProtection/>
  <mergeCells count="11">
    <mergeCell ref="A17:D17"/>
    <mergeCell ref="D6:H6"/>
    <mergeCell ref="A14:D14"/>
    <mergeCell ref="A15:D15"/>
    <mergeCell ref="A16:D16"/>
    <mergeCell ref="A19:D19"/>
    <mergeCell ref="A18:D18"/>
    <mergeCell ref="A7:J8"/>
    <mergeCell ref="A11:D11"/>
    <mergeCell ref="A12:D12"/>
    <mergeCell ref="A13:D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75" zoomScaleNormal="90" zoomScaleSheetLayoutView="75" zoomScalePageLayoutView="0" workbookViewId="0" topLeftCell="A58">
      <selection activeCell="A1" sqref="A1:I77"/>
    </sheetView>
  </sheetViews>
  <sheetFormatPr defaultColWidth="9.00390625" defaultRowHeight="12.75"/>
  <cols>
    <col min="1" max="1" width="71.00390625" style="0" customWidth="1"/>
    <col min="2" max="2" width="9.375" style="0" customWidth="1"/>
    <col min="3" max="3" width="8.125" style="0" customWidth="1"/>
    <col min="4" max="4" width="8.50390625" style="0" customWidth="1"/>
    <col min="5" max="5" width="12.50390625" style="0" customWidth="1"/>
    <col min="6" max="6" width="10.50390625" style="0" customWidth="1"/>
    <col min="7" max="7" width="13.125" style="0" customWidth="1"/>
    <col min="8" max="8" width="14.50390625" style="0" customWidth="1"/>
    <col min="9" max="9" width="13.50390625" style="0" customWidth="1"/>
  </cols>
  <sheetData>
    <row r="1" spans="1:9" s="22" customFormat="1" ht="15">
      <c r="A1" s="21"/>
      <c r="E1" s="23"/>
      <c r="H1" s="24"/>
      <c r="I1" s="23" t="s">
        <v>190</v>
      </c>
    </row>
    <row r="2" spans="1:9" ht="17.25">
      <c r="A2" s="1"/>
      <c r="B2" s="63"/>
      <c r="C2" s="63"/>
      <c r="D2" s="63"/>
      <c r="E2" s="24"/>
      <c r="I2" s="24" t="s">
        <v>48</v>
      </c>
    </row>
    <row r="3" spans="1:9" s="22" customFormat="1" ht="15">
      <c r="A3" s="21"/>
      <c r="E3" s="24"/>
      <c r="I3" s="24" t="s">
        <v>49</v>
      </c>
    </row>
    <row r="4" spans="1:9" s="22" customFormat="1" ht="15">
      <c r="A4" s="21"/>
      <c r="E4" s="25"/>
      <c r="G4" s="24"/>
      <c r="H4" s="24" t="s">
        <v>297</v>
      </c>
      <c r="I4" s="24"/>
    </row>
    <row r="5" spans="1:9" s="22" customFormat="1" ht="15">
      <c r="A5" s="21"/>
      <c r="E5" s="25"/>
      <c r="G5" s="24"/>
      <c r="H5" s="24"/>
      <c r="I5" s="24"/>
    </row>
    <row r="6" spans="1:9" ht="12.75">
      <c r="A6" s="227" t="s">
        <v>290</v>
      </c>
      <c r="B6" s="227"/>
      <c r="C6" s="227"/>
      <c r="D6" s="227"/>
      <c r="E6" s="227"/>
      <c r="F6" s="227"/>
      <c r="G6" s="227"/>
      <c r="H6" s="227"/>
      <c r="I6" s="227"/>
    </row>
    <row r="7" spans="1:9" s="22" customFormat="1" ht="27.75" customHeight="1">
      <c r="A7" s="227"/>
      <c r="B7" s="227"/>
      <c r="C7" s="227"/>
      <c r="D7" s="227"/>
      <c r="E7" s="227"/>
      <c r="F7" s="227"/>
      <c r="G7" s="227"/>
      <c r="H7" s="227"/>
      <c r="I7" s="227"/>
    </row>
    <row r="8" spans="1:9" ht="18" customHeight="1">
      <c r="A8" s="239"/>
      <c r="B8" s="239"/>
      <c r="C8" s="239"/>
      <c r="D8" s="239"/>
      <c r="E8" s="239"/>
      <c r="F8" s="239"/>
      <c r="G8" s="239"/>
      <c r="H8" s="239"/>
      <c r="I8" s="239"/>
    </row>
    <row r="9" spans="1:9" ht="15.75" customHeight="1" hidden="1">
      <c r="A9" s="120"/>
      <c r="B9" s="120"/>
      <c r="C9" s="120"/>
      <c r="D9" s="120"/>
      <c r="E9" s="120"/>
      <c r="F9" s="120"/>
      <c r="G9" s="120"/>
      <c r="H9" s="6"/>
      <c r="I9" s="6"/>
    </row>
    <row r="10" spans="1:9" ht="20.25" customHeight="1" thickBot="1">
      <c r="A10" s="120"/>
      <c r="B10" s="120"/>
      <c r="C10" s="120"/>
      <c r="D10" s="120"/>
      <c r="E10" s="120"/>
      <c r="F10" s="120"/>
      <c r="G10" s="244" t="s">
        <v>127</v>
      </c>
      <c r="H10" s="244"/>
      <c r="I10" s="244"/>
    </row>
    <row r="11" spans="1:9" ht="18" hidden="1" thickBot="1">
      <c r="A11" s="6"/>
      <c r="B11" s="6"/>
      <c r="C11" s="6"/>
      <c r="D11" s="6"/>
      <c r="E11" s="6"/>
      <c r="F11" s="6"/>
      <c r="G11" s="6"/>
      <c r="H11" s="6"/>
      <c r="I11" s="6"/>
    </row>
    <row r="12" spans="1:9" ht="16.5" customHeight="1">
      <c r="A12" s="245" t="s">
        <v>52</v>
      </c>
      <c r="B12" s="237" t="s">
        <v>128</v>
      </c>
      <c r="C12" s="237" t="s">
        <v>129</v>
      </c>
      <c r="D12" s="237" t="s">
        <v>130</v>
      </c>
      <c r="E12" s="237" t="s">
        <v>131</v>
      </c>
      <c r="F12" s="237" t="s">
        <v>132</v>
      </c>
      <c r="G12" s="247" t="s">
        <v>228</v>
      </c>
      <c r="H12" s="240" t="s">
        <v>291</v>
      </c>
      <c r="I12" s="242" t="s">
        <v>292</v>
      </c>
    </row>
    <row r="13" spans="1:9" ht="102" customHeight="1" thickBot="1">
      <c r="A13" s="246"/>
      <c r="B13" s="238"/>
      <c r="C13" s="238"/>
      <c r="D13" s="238"/>
      <c r="E13" s="238"/>
      <c r="F13" s="238"/>
      <c r="G13" s="248"/>
      <c r="H13" s="241"/>
      <c r="I13" s="243"/>
    </row>
    <row r="14" spans="1:9" ht="19.5" customHeight="1" thickBot="1">
      <c r="A14" s="164">
        <v>1</v>
      </c>
      <c r="B14" s="165">
        <v>2</v>
      </c>
      <c r="C14" s="165">
        <v>3</v>
      </c>
      <c r="D14" s="165">
        <v>4</v>
      </c>
      <c r="E14" s="165">
        <v>5</v>
      </c>
      <c r="F14" s="165">
        <v>6</v>
      </c>
      <c r="G14" s="166">
        <v>7</v>
      </c>
      <c r="H14" s="166">
        <v>8</v>
      </c>
      <c r="I14" s="167">
        <v>9</v>
      </c>
    </row>
    <row r="15" spans="1:9" ht="60" customHeight="1">
      <c r="A15" s="161" t="s">
        <v>229</v>
      </c>
      <c r="B15" s="67">
        <v>941</v>
      </c>
      <c r="C15" s="66"/>
      <c r="D15" s="66"/>
      <c r="E15" s="66"/>
      <c r="F15" s="66"/>
      <c r="G15" s="162">
        <f>G77</f>
        <v>37144.45</v>
      </c>
      <c r="H15" s="162">
        <f>H77</f>
        <v>12640.589</v>
      </c>
      <c r="I15" s="163">
        <f>H15/G15*100</f>
        <v>34.03089559813108</v>
      </c>
    </row>
    <row r="16" spans="1:9" ht="17.25">
      <c r="A16" s="29" t="s">
        <v>56</v>
      </c>
      <c r="B16" s="29">
        <v>941</v>
      </c>
      <c r="C16" s="68" t="s">
        <v>133</v>
      </c>
      <c r="D16" s="68"/>
      <c r="E16" s="68"/>
      <c r="F16" s="68"/>
      <c r="G16" s="30">
        <f>G17+G21</f>
        <v>5456.4</v>
      </c>
      <c r="H16" s="188">
        <f>H17+H21</f>
        <v>2275.304</v>
      </c>
      <c r="I16" s="160">
        <f>H16/G16*100</f>
        <v>41.69972875888865</v>
      </c>
    </row>
    <row r="17" spans="1:9" ht="42" customHeight="1">
      <c r="A17" s="69" t="s">
        <v>134</v>
      </c>
      <c r="B17" s="69">
        <v>941</v>
      </c>
      <c r="C17" s="70" t="s">
        <v>133</v>
      </c>
      <c r="D17" s="70" t="s">
        <v>135</v>
      </c>
      <c r="E17" s="70"/>
      <c r="F17" s="70"/>
      <c r="G17" s="180">
        <v>715.7</v>
      </c>
      <c r="H17" s="122">
        <v>239.128</v>
      </c>
      <c r="I17" s="160">
        <f aca="true" t="shared" si="0" ref="I17:I77">H17/G17*100</f>
        <v>33.41176470588235</v>
      </c>
    </row>
    <row r="18" spans="1:9" ht="54" customHeight="1">
      <c r="A18" s="28" t="s">
        <v>136</v>
      </c>
      <c r="B18" s="28">
        <v>941</v>
      </c>
      <c r="C18" s="71" t="s">
        <v>133</v>
      </c>
      <c r="D18" s="71" t="s">
        <v>135</v>
      </c>
      <c r="E18" s="71" t="s">
        <v>230</v>
      </c>
      <c r="F18" s="71"/>
      <c r="G18" s="31">
        <v>715.7</v>
      </c>
      <c r="H18" s="31">
        <v>239.128</v>
      </c>
      <c r="I18" s="160">
        <f t="shared" si="0"/>
        <v>33.41176470588235</v>
      </c>
    </row>
    <row r="19" spans="1:9" ht="18.75" customHeight="1">
      <c r="A19" s="28" t="s">
        <v>137</v>
      </c>
      <c r="B19" s="28">
        <v>941</v>
      </c>
      <c r="C19" s="71" t="s">
        <v>133</v>
      </c>
      <c r="D19" s="71" t="s">
        <v>135</v>
      </c>
      <c r="E19" s="71" t="s">
        <v>230</v>
      </c>
      <c r="F19" s="71"/>
      <c r="G19" s="31">
        <v>715.7</v>
      </c>
      <c r="H19" s="31">
        <v>239.128</v>
      </c>
      <c r="I19" s="160">
        <f t="shared" si="0"/>
        <v>33.41176470588235</v>
      </c>
    </row>
    <row r="20" spans="1:9" ht="21" customHeight="1">
      <c r="A20" s="28" t="s">
        <v>138</v>
      </c>
      <c r="B20" s="28">
        <v>941</v>
      </c>
      <c r="C20" s="71" t="s">
        <v>133</v>
      </c>
      <c r="D20" s="71" t="s">
        <v>135</v>
      </c>
      <c r="E20" s="71" t="s">
        <v>230</v>
      </c>
      <c r="F20" s="71"/>
      <c r="G20" s="31">
        <v>715.7</v>
      </c>
      <c r="H20" s="31">
        <v>239.128</v>
      </c>
      <c r="I20" s="160">
        <f t="shared" si="0"/>
        <v>33.41176470588235</v>
      </c>
    </row>
    <row r="21" spans="1:9" ht="54.75" customHeight="1">
      <c r="A21" s="69" t="s">
        <v>99</v>
      </c>
      <c r="B21" s="29">
        <v>941</v>
      </c>
      <c r="C21" s="179" t="s">
        <v>133</v>
      </c>
      <c r="D21" s="179" t="s">
        <v>140</v>
      </c>
      <c r="E21" s="70"/>
      <c r="F21" s="70"/>
      <c r="G21" s="30">
        <v>4740.7</v>
      </c>
      <c r="H21" s="75">
        <v>2036.176</v>
      </c>
      <c r="I21" s="160">
        <f t="shared" si="0"/>
        <v>42.95095660978336</v>
      </c>
    </row>
    <row r="22" spans="1:9" ht="56.25" customHeight="1">
      <c r="A22" s="28" t="s">
        <v>136</v>
      </c>
      <c r="B22" s="28">
        <v>941</v>
      </c>
      <c r="C22" s="71" t="s">
        <v>133</v>
      </c>
      <c r="D22" s="71" t="s">
        <v>140</v>
      </c>
      <c r="E22" s="71" t="s">
        <v>231</v>
      </c>
      <c r="F22" s="71"/>
      <c r="G22" s="31">
        <v>4715.2</v>
      </c>
      <c r="H22" s="31">
        <v>2036.176</v>
      </c>
      <c r="I22" s="160">
        <f t="shared" si="0"/>
        <v>43.18323719036308</v>
      </c>
    </row>
    <row r="23" spans="1:9" ht="17.25" customHeight="1">
      <c r="A23" s="28" t="s">
        <v>141</v>
      </c>
      <c r="B23" s="28">
        <v>941</v>
      </c>
      <c r="C23" s="71" t="s">
        <v>133</v>
      </c>
      <c r="D23" s="71" t="s">
        <v>140</v>
      </c>
      <c r="E23" s="71" t="s">
        <v>231</v>
      </c>
      <c r="F23" s="71"/>
      <c r="G23" s="31">
        <v>4715.2</v>
      </c>
      <c r="H23" s="31">
        <v>2036.176</v>
      </c>
      <c r="I23" s="160">
        <f t="shared" si="0"/>
        <v>43.18323719036308</v>
      </c>
    </row>
    <row r="24" spans="1:9" ht="18" customHeight="1">
      <c r="A24" s="28" t="s">
        <v>138</v>
      </c>
      <c r="B24" s="28">
        <v>941</v>
      </c>
      <c r="C24" s="71" t="s">
        <v>133</v>
      </c>
      <c r="D24" s="71" t="s">
        <v>140</v>
      </c>
      <c r="E24" s="71" t="s">
        <v>236</v>
      </c>
      <c r="F24" s="71"/>
      <c r="G24" s="31">
        <v>25.5</v>
      </c>
      <c r="H24" s="31"/>
      <c r="I24" s="160">
        <f t="shared" si="0"/>
        <v>0</v>
      </c>
    </row>
    <row r="25" spans="1:9" ht="18" customHeight="1">
      <c r="A25" s="29"/>
      <c r="B25" s="29">
        <v>941</v>
      </c>
      <c r="C25" s="68" t="s">
        <v>133</v>
      </c>
      <c r="D25" s="68" t="s">
        <v>268</v>
      </c>
      <c r="E25" s="68"/>
      <c r="F25" s="68"/>
      <c r="G25" s="30">
        <v>348</v>
      </c>
      <c r="H25" s="188">
        <v>55</v>
      </c>
      <c r="I25" s="160"/>
    </row>
    <row r="26" spans="1:9" ht="18" customHeight="1">
      <c r="A26" s="28"/>
      <c r="B26" s="28"/>
      <c r="C26" s="71"/>
      <c r="D26" s="71"/>
      <c r="E26" s="71"/>
      <c r="F26" s="71"/>
      <c r="G26" s="31"/>
      <c r="H26" s="31"/>
      <c r="I26" s="160"/>
    </row>
    <row r="27" spans="1:9" ht="18" customHeight="1">
      <c r="A27" s="29" t="s">
        <v>66</v>
      </c>
      <c r="B27" s="29">
        <v>941</v>
      </c>
      <c r="C27" s="68" t="s">
        <v>142</v>
      </c>
      <c r="D27" s="68"/>
      <c r="E27" s="68"/>
      <c r="F27" s="68"/>
      <c r="G27" s="30">
        <v>60</v>
      </c>
      <c r="H27" s="122"/>
      <c r="I27" s="160">
        <f t="shared" si="0"/>
        <v>0</v>
      </c>
    </row>
    <row r="28" spans="1:9" ht="18" customHeight="1">
      <c r="A28" s="69" t="s">
        <v>102</v>
      </c>
      <c r="B28" s="28">
        <v>941</v>
      </c>
      <c r="C28" s="70" t="s">
        <v>142</v>
      </c>
      <c r="D28" s="70" t="s">
        <v>143</v>
      </c>
      <c r="E28" s="70" t="s">
        <v>267</v>
      </c>
      <c r="F28" s="70" t="s">
        <v>235</v>
      </c>
      <c r="G28" s="75">
        <v>60</v>
      </c>
      <c r="H28" s="75"/>
      <c r="I28" s="160">
        <f t="shared" si="0"/>
        <v>0</v>
      </c>
    </row>
    <row r="29" spans="1:9" ht="63.75" customHeight="1">
      <c r="A29" s="28" t="s">
        <v>144</v>
      </c>
      <c r="B29" s="28">
        <v>941</v>
      </c>
      <c r="C29" s="71" t="s">
        <v>142</v>
      </c>
      <c r="D29" s="71" t="s">
        <v>143</v>
      </c>
      <c r="E29" s="71" t="s">
        <v>232</v>
      </c>
      <c r="F29" s="71"/>
      <c r="G29" s="31">
        <v>60</v>
      </c>
      <c r="H29" s="31"/>
      <c r="I29" s="160">
        <f t="shared" si="0"/>
        <v>0</v>
      </c>
    </row>
    <row r="30" spans="1:9" ht="18" customHeight="1">
      <c r="A30" s="28" t="s">
        <v>138</v>
      </c>
      <c r="B30" s="28">
        <v>941</v>
      </c>
      <c r="C30" s="71" t="s">
        <v>142</v>
      </c>
      <c r="D30" s="71" t="s">
        <v>143</v>
      </c>
      <c r="E30" s="71" t="s">
        <v>232</v>
      </c>
      <c r="F30" s="71" t="s">
        <v>233</v>
      </c>
      <c r="G30" s="31">
        <v>60</v>
      </c>
      <c r="H30" s="31"/>
      <c r="I30" s="160">
        <f t="shared" si="0"/>
        <v>0</v>
      </c>
    </row>
    <row r="31" spans="1:9" ht="18" customHeight="1">
      <c r="A31" s="29" t="s">
        <v>224</v>
      </c>
      <c r="B31" s="29">
        <v>941</v>
      </c>
      <c r="C31" s="68" t="s">
        <v>140</v>
      </c>
      <c r="D31" s="68" t="s">
        <v>269</v>
      </c>
      <c r="E31" s="68"/>
      <c r="F31" s="68"/>
      <c r="G31" s="30">
        <v>100</v>
      </c>
      <c r="H31" s="31"/>
      <c r="I31" s="160">
        <f t="shared" si="0"/>
        <v>0</v>
      </c>
    </row>
    <row r="32" spans="1:9" ht="23.25" customHeight="1">
      <c r="A32" s="29" t="s">
        <v>69</v>
      </c>
      <c r="B32" s="29">
        <v>941</v>
      </c>
      <c r="C32" s="68" t="s">
        <v>140</v>
      </c>
      <c r="D32" s="68"/>
      <c r="E32" s="68"/>
      <c r="F32" s="72"/>
      <c r="G32" s="30">
        <v>4504.5</v>
      </c>
      <c r="H32" s="189">
        <v>58.08</v>
      </c>
      <c r="I32" s="160">
        <f t="shared" si="0"/>
        <v>1.2893772893772895</v>
      </c>
    </row>
    <row r="33" spans="1:9" ht="23.25" customHeight="1">
      <c r="A33" s="69" t="s">
        <v>104</v>
      </c>
      <c r="B33" s="28">
        <v>941</v>
      </c>
      <c r="C33" s="70" t="s">
        <v>140</v>
      </c>
      <c r="D33" s="70" t="s">
        <v>145</v>
      </c>
      <c r="E33" s="70"/>
      <c r="F33" s="70"/>
      <c r="G33" s="75">
        <f>G32</f>
        <v>4504.5</v>
      </c>
      <c r="H33" s="75">
        <v>58.08</v>
      </c>
      <c r="I33" s="160">
        <f t="shared" si="0"/>
        <v>1.2893772893772895</v>
      </c>
    </row>
    <row r="34" spans="1:9" ht="23.25" customHeight="1">
      <c r="A34" s="73" t="s">
        <v>146</v>
      </c>
      <c r="B34" s="28">
        <v>941</v>
      </c>
      <c r="C34" s="71" t="s">
        <v>140</v>
      </c>
      <c r="D34" s="71" t="s">
        <v>145</v>
      </c>
      <c r="E34" s="71" t="s">
        <v>234</v>
      </c>
      <c r="F34" s="71"/>
      <c r="G34" s="31">
        <v>2689.5</v>
      </c>
      <c r="H34" s="31"/>
      <c r="I34" s="160">
        <f t="shared" si="0"/>
        <v>0</v>
      </c>
    </row>
    <row r="35" spans="1:9" ht="23.25" customHeight="1">
      <c r="A35" s="73" t="s">
        <v>147</v>
      </c>
      <c r="B35" s="28">
        <v>941</v>
      </c>
      <c r="C35" s="71" t="s">
        <v>140</v>
      </c>
      <c r="D35" s="71" t="s">
        <v>145</v>
      </c>
      <c r="E35" s="71" t="s">
        <v>234</v>
      </c>
      <c r="F35" s="71" t="s">
        <v>235</v>
      </c>
      <c r="G35" s="31">
        <v>1100</v>
      </c>
      <c r="H35" s="31"/>
      <c r="I35" s="160">
        <f t="shared" si="0"/>
        <v>0</v>
      </c>
    </row>
    <row r="36" spans="1:9" ht="23.25" customHeight="1">
      <c r="A36" s="28" t="s">
        <v>138</v>
      </c>
      <c r="B36" s="28">
        <v>941</v>
      </c>
      <c r="C36" s="71" t="s">
        <v>140</v>
      </c>
      <c r="D36" s="71" t="s">
        <v>145</v>
      </c>
      <c r="E36" s="71" t="s">
        <v>236</v>
      </c>
      <c r="F36" s="71" t="s">
        <v>237</v>
      </c>
      <c r="G36" s="31">
        <v>715</v>
      </c>
      <c r="H36" s="31">
        <v>58.078</v>
      </c>
      <c r="I36" s="160">
        <f t="shared" si="0"/>
        <v>8.122797202797203</v>
      </c>
    </row>
    <row r="37" spans="1:9" ht="23.25" customHeight="1">
      <c r="A37" s="28"/>
      <c r="B37" s="29"/>
      <c r="C37" s="68"/>
      <c r="D37" s="68"/>
      <c r="E37" s="68"/>
      <c r="F37" s="68"/>
      <c r="G37" s="30"/>
      <c r="H37" s="31"/>
      <c r="I37" s="160"/>
    </row>
    <row r="38" spans="1:9" s="176" customFormat="1" ht="17.25">
      <c r="A38" s="173" t="s">
        <v>240</v>
      </c>
      <c r="B38" s="173">
        <v>941</v>
      </c>
      <c r="C38" s="174" t="s">
        <v>148</v>
      </c>
      <c r="D38" s="173"/>
      <c r="E38" s="173"/>
      <c r="F38" s="173"/>
      <c r="G38" s="30">
        <f>G39+G43+G50+G49</f>
        <v>21002.55</v>
      </c>
      <c r="H38" s="190">
        <f>H39+H43+H50</f>
        <v>8255.846</v>
      </c>
      <c r="I38" s="175">
        <f t="shared" si="0"/>
        <v>39.308779172052915</v>
      </c>
    </row>
    <row r="39" spans="1:9" ht="18">
      <c r="A39" s="69" t="s">
        <v>75</v>
      </c>
      <c r="B39" s="28">
        <v>941</v>
      </c>
      <c r="C39" s="70" t="s">
        <v>148</v>
      </c>
      <c r="D39" s="70" t="s">
        <v>133</v>
      </c>
      <c r="E39" s="70"/>
      <c r="F39" s="70"/>
      <c r="G39" s="75">
        <v>600</v>
      </c>
      <c r="H39" s="122"/>
      <c r="I39" s="160">
        <f t="shared" si="0"/>
        <v>0</v>
      </c>
    </row>
    <row r="40" spans="1:9" ht="18">
      <c r="A40" s="28" t="s">
        <v>149</v>
      </c>
      <c r="B40" s="28">
        <v>941</v>
      </c>
      <c r="C40" s="71" t="s">
        <v>148</v>
      </c>
      <c r="D40" s="71" t="s">
        <v>133</v>
      </c>
      <c r="E40" s="71" t="s">
        <v>238</v>
      </c>
      <c r="F40" s="71" t="s">
        <v>235</v>
      </c>
      <c r="G40" s="31">
        <f>G39</f>
        <v>600</v>
      </c>
      <c r="H40" s="31"/>
      <c r="I40" s="160">
        <f t="shared" si="0"/>
        <v>0</v>
      </c>
    </row>
    <row r="41" spans="1:9" ht="59.25" customHeight="1">
      <c r="A41" s="28" t="s">
        <v>239</v>
      </c>
      <c r="B41" s="28">
        <v>941</v>
      </c>
      <c r="C41" s="71" t="s">
        <v>148</v>
      </c>
      <c r="D41" s="71" t="s">
        <v>133</v>
      </c>
      <c r="E41" s="71" t="s">
        <v>238</v>
      </c>
      <c r="F41" s="71"/>
      <c r="G41" s="31">
        <f>G39</f>
        <v>600</v>
      </c>
      <c r="H41" s="31">
        <f>H39</f>
        <v>0</v>
      </c>
      <c r="I41" s="160">
        <f t="shared" si="0"/>
        <v>0</v>
      </c>
    </row>
    <row r="42" spans="1:9" ht="24.75" customHeight="1">
      <c r="A42" s="28" t="s">
        <v>138</v>
      </c>
      <c r="B42" s="28">
        <v>941</v>
      </c>
      <c r="C42" s="71" t="s">
        <v>148</v>
      </c>
      <c r="D42" s="71" t="s">
        <v>133</v>
      </c>
      <c r="E42" s="71" t="s">
        <v>238</v>
      </c>
      <c r="F42" s="71" t="s">
        <v>235</v>
      </c>
      <c r="G42" s="31">
        <f>G39</f>
        <v>600</v>
      </c>
      <c r="H42" s="31">
        <f>H39</f>
        <v>0</v>
      </c>
      <c r="I42" s="160">
        <f t="shared" si="0"/>
        <v>0</v>
      </c>
    </row>
    <row r="43" spans="1:9" ht="16.5" customHeight="1">
      <c r="A43" s="29" t="s">
        <v>77</v>
      </c>
      <c r="B43" s="29">
        <v>941</v>
      </c>
      <c r="C43" s="68" t="s">
        <v>148</v>
      </c>
      <c r="D43" s="68" t="s">
        <v>135</v>
      </c>
      <c r="E43" s="68"/>
      <c r="F43" s="68"/>
      <c r="G43" s="30">
        <v>12575.8</v>
      </c>
      <c r="H43" s="191">
        <f>H45+H46+H47+H48</f>
        <v>4941.641</v>
      </c>
      <c r="I43" s="160">
        <f t="shared" si="0"/>
        <v>39.29484406558628</v>
      </c>
    </row>
    <row r="44" spans="1:9" ht="39" customHeight="1">
      <c r="A44" s="28" t="s">
        <v>150</v>
      </c>
      <c r="B44" s="28">
        <v>941</v>
      </c>
      <c r="C44" s="71" t="s">
        <v>148</v>
      </c>
      <c r="D44" s="71" t="s">
        <v>135</v>
      </c>
      <c r="E44" s="71" t="s">
        <v>241</v>
      </c>
      <c r="F44" s="71"/>
      <c r="G44" s="31">
        <v>3955.8</v>
      </c>
      <c r="H44" s="122">
        <v>6.861</v>
      </c>
      <c r="I44" s="160">
        <f t="shared" si="0"/>
        <v>0.1734415288942818</v>
      </c>
    </row>
    <row r="45" spans="1:9" ht="75.75" customHeight="1">
      <c r="A45" s="28" t="s">
        <v>242</v>
      </c>
      <c r="B45" s="28">
        <v>941</v>
      </c>
      <c r="C45" s="71" t="s">
        <v>148</v>
      </c>
      <c r="D45" s="71" t="s">
        <v>135</v>
      </c>
      <c r="E45" s="71" t="s">
        <v>243</v>
      </c>
      <c r="F45" s="71"/>
      <c r="G45" s="31">
        <v>100</v>
      </c>
      <c r="H45" s="31">
        <f>H44</f>
        <v>6.861</v>
      </c>
      <c r="I45" s="160">
        <f t="shared" si="0"/>
        <v>6.861000000000001</v>
      </c>
    </row>
    <row r="46" spans="1:9" ht="42.75" customHeight="1">
      <c r="A46" s="28" t="s">
        <v>244</v>
      </c>
      <c r="B46" s="28">
        <v>941</v>
      </c>
      <c r="C46" s="71" t="s">
        <v>148</v>
      </c>
      <c r="D46" s="71" t="s">
        <v>135</v>
      </c>
      <c r="E46" s="71" t="s">
        <v>236</v>
      </c>
      <c r="F46" s="71" t="s">
        <v>245</v>
      </c>
      <c r="G46" s="31">
        <v>1620</v>
      </c>
      <c r="H46" s="31">
        <v>389.78</v>
      </c>
      <c r="I46" s="160">
        <f t="shared" si="0"/>
        <v>24.060493827160492</v>
      </c>
    </row>
    <row r="47" spans="1:9" ht="61.5" customHeight="1">
      <c r="A47" s="28" t="s">
        <v>246</v>
      </c>
      <c r="B47" s="28">
        <v>941</v>
      </c>
      <c r="C47" s="71" t="s">
        <v>148</v>
      </c>
      <c r="D47" s="71" t="s">
        <v>135</v>
      </c>
      <c r="E47" s="71" t="s">
        <v>247</v>
      </c>
      <c r="F47" s="71"/>
      <c r="G47" s="31">
        <v>2400</v>
      </c>
      <c r="H47" s="122">
        <v>2000</v>
      </c>
      <c r="I47" s="160">
        <f t="shared" si="0"/>
        <v>83.33333333333334</v>
      </c>
    </row>
    <row r="48" spans="1:9" ht="61.5" customHeight="1">
      <c r="A48" s="28" t="s">
        <v>248</v>
      </c>
      <c r="B48" s="28">
        <v>941</v>
      </c>
      <c r="C48" s="71" t="s">
        <v>148</v>
      </c>
      <c r="D48" s="71" t="s">
        <v>135</v>
      </c>
      <c r="E48" s="71" t="s">
        <v>249</v>
      </c>
      <c r="F48" s="71"/>
      <c r="G48" s="31">
        <v>4500</v>
      </c>
      <c r="H48" s="31">
        <v>2545</v>
      </c>
      <c r="I48" s="160">
        <f t="shared" si="0"/>
        <v>56.55555555555556</v>
      </c>
    </row>
    <row r="49" spans="1:9" ht="58.5" customHeight="1">
      <c r="A49" s="29" t="s">
        <v>255</v>
      </c>
      <c r="B49" s="28">
        <v>941</v>
      </c>
      <c r="C49" s="71" t="s">
        <v>148</v>
      </c>
      <c r="D49" s="71" t="s">
        <v>142</v>
      </c>
      <c r="E49" s="71" t="s">
        <v>253</v>
      </c>
      <c r="F49" s="71" t="s">
        <v>254</v>
      </c>
      <c r="G49" s="31">
        <v>4409.89</v>
      </c>
      <c r="H49" s="31">
        <v>1970.445</v>
      </c>
      <c r="I49" s="160">
        <f t="shared" si="0"/>
        <v>44.68240704416663</v>
      </c>
    </row>
    <row r="50" spans="1:9" ht="22.5" customHeight="1">
      <c r="A50" s="177" t="s">
        <v>79</v>
      </c>
      <c r="B50" s="28">
        <v>941</v>
      </c>
      <c r="C50" s="70" t="s">
        <v>148</v>
      </c>
      <c r="D50" s="70" t="s">
        <v>142</v>
      </c>
      <c r="E50" s="70"/>
      <c r="F50" s="70"/>
      <c r="G50" s="75">
        <v>3416.86</v>
      </c>
      <c r="H50" s="75">
        <v>3314.205</v>
      </c>
      <c r="I50" s="160">
        <f t="shared" si="0"/>
        <v>96.99563341781635</v>
      </c>
    </row>
    <row r="51" spans="1:9" ht="18.75" customHeight="1">
      <c r="A51" s="28" t="s">
        <v>79</v>
      </c>
      <c r="B51" s="28">
        <v>941</v>
      </c>
      <c r="C51" s="71" t="s">
        <v>148</v>
      </c>
      <c r="D51" s="71" t="s">
        <v>142</v>
      </c>
      <c r="E51" s="71" t="s">
        <v>250</v>
      </c>
      <c r="F51" s="71"/>
      <c r="G51" s="31">
        <v>3110</v>
      </c>
      <c r="H51" s="31">
        <f>H52+H54</f>
        <v>1341.0069999999998</v>
      </c>
      <c r="I51" s="160">
        <f t="shared" si="0"/>
        <v>43.119196141479094</v>
      </c>
    </row>
    <row r="52" spans="1:9" ht="18.75" customHeight="1">
      <c r="A52" s="28" t="s">
        <v>151</v>
      </c>
      <c r="B52" s="28">
        <v>941</v>
      </c>
      <c r="C52" s="71" t="s">
        <v>148</v>
      </c>
      <c r="D52" s="71" t="s">
        <v>142</v>
      </c>
      <c r="E52" s="71" t="s">
        <v>250</v>
      </c>
      <c r="F52" s="71" t="s">
        <v>235</v>
      </c>
      <c r="G52" s="31">
        <v>3110</v>
      </c>
      <c r="H52" s="122">
        <v>1330.33</v>
      </c>
      <c r="I52" s="160">
        <f t="shared" si="0"/>
        <v>42.77588424437299</v>
      </c>
    </row>
    <row r="53" spans="1:9" ht="18.75" customHeight="1">
      <c r="A53" s="28" t="s">
        <v>251</v>
      </c>
      <c r="B53" s="28">
        <v>941</v>
      </c>
      <c r="C53" s="71" t="s">
        <v>148</v>
      </c>
      <c r="D53" s="71" t="s">
        <v>142</v>
      </c>
      <c r="E53" s="71" t="s">
        <v>250</v>
      </c>
      <c r="F53" s="71" t="s">
        <v>235</v>
      </c>
      <c r="G53" s="31">
        <v>3110</v>
      </c>
      <c r="H53" s="31">
        <v>1330.326</v>
      </c>
      <c r="I53" s="160">
        <f t="shared" si="0"/>
        <v>42.77575562700965</v>
      </c>
    </row>
    <row r="54" spans="1:9" ht="36.75" customHeight="1">
      <c r="A54" s="29" t="s">
        <v>152</v>
      </c>
      <c r="B54" s="28">
        <v>941</v>
      </c>
      <c r="C54" s="71" t="s">
        <v>148</v>
      </c>
      <c r="D54" s="71" t="s">
        <v>142</v>
      </c>
      <c r="E54" s="71" t="s">
        <v>252</v>
      </c>
      <c r="F54" s="71"/>
      <c r="G54" s="31" t="s">
        <v>293</v>
      </c>
      <c r="H54" s="122">
        <v>10.677</v>
      </c>
      <c r="I54" s="160" t="e">
        <f t="shared" si="0"/>
        <v>#VALUE!</v>
      </c>
    </row>
    <row r="55" spans="1:9" ht="21" customHeight="1">
      <c r="A55" s="28" t="s">
        <v>138</v>
      </c>
      <c r="B55" s="28">
        <v>941</v>
      </c>
      <c r="C55" s="71" t="s">
        <v>148</v>
      </c>
      <c r="D55" s="71" t="s">
        <v>142</v>
      </c>
      <c r="E55" s="71" t="s">
        <v>252</v>
      </c>
      <c r="F55" s="71" t="s">
        <v>235</v>
      </c>
      <c r="G55" s="31">
        <v>300</v>
      </c>
      <c r="H55" s="31">
        <f>H54</f>
        <v>10.677</v>
      </c>
      <c r="I55" s="160">
        <f t="shared" si="0"/>
        <v>3.5589999999999997</v>
      </c>
    </row>
    <row r="56" spans="1:9" ht="21" customHeight="1">
      <c r="A56" s="29" t="s">
        <v>83</v>
      </c>
      <c r="B56" s="29">
        <v>941</v>
      </c>
      <c r="C56" s="68" t="s">
        <v>270</v>
      </c>
      <c r="D56" s="68" t="s">
        <v>270</v>
      </c>
      <c r="E56" s="68"/>
      <c r="F56" s="68"/>
      <c r="G56" s="30">
        <v>90</v>
      </c>
      <c r="H56" s="31"/>
      <c r="I56" s="160"/>
    </row>
    <row r="57" spans="1:9" ht="21" customHeight="1">
      <c r="A57" s="28" t="s">
        <v>271</v>
      </c>
      <c r="B57" s="28">
        <v>941</v>
      </c>
      <c r="C57" s="71" t="s">
        <v>270</v>
      </c>
      <c r="D57" s="71" t="s">
        <v>270</v>
      </c>
      <c r="E57" s="71" t="s">
        <v>272</v>
      </c>
      <c r="F57" s="71" t="s">
        <v>235</v>
      </c>
      <c r="G57" s="31">
        <v>90</v>
      </c>
      <c r="H57" s="31"/>
      <c r="I57" s="160"/>
    </row>
    <row r="58" spans="1:9" ht="21" customHeight="1">
      <c r="A58" s="29" t="s">
        <v>153</v>
      </c>
      <c r="B58" s="29">
        <v>941</v>
      </c>
      <c r="C58" s="68" t="s">
        <v>154</v>
      </c>
      <c r="D58" s="68"/>
      <c r="E58" s="68"/>
      <c r="F58" s="68"/>
      <c r="G58" s="30">
        <v>5283</v>
      </c>
      <c r="H58" s="188">
        <f>H59</f>
        <v>1893.609</v>
      </c>
      <c r="I58" s="160">
        <f t="shared" si="0"/>
        <v>35.843441226575806</v>
      </c>
    </row>
    <row r="59" spans="1:9" ht="18">
      <c r="A59" s="69" t="s">
        <v>106</v>
      </c>
      <c r="B59" s="28">
        <v>941</v>
      </c>
      <c r="C59" s="70" t="s">
        <v>154</v>
      </c>
      <c r="D59" s="70" t="s">
        <v>133</v>
      </c>
      <c r="E59" s="70" t="s">
        <v>256</v>
      </c>
      <c r="F59" s="70"/>
      <c r="G59" s="75">
        <v>5283</v>
      </c>
      <c r="H59" s="75">
        <v>1893.609</v>
      </c>
      <c r="I59" s="160">
        <f t="shared" si="0"/>
        <v>35.843441226575806</v>
      </c>
    </row>
    <row r="60" spans="1:9" ht="36">
      <c r="A60" s="28" t="s">
        <v>244</v>
      </c>
      <c r="B60" s="28">
        <v>941</v>
      </c>
      <c r="C60" s="71" t="s">
        <v>154</v>
      </c>
      <c r="D60" s="71" t="s">
        <v>133</v>
      </c>
      <c r="E60" s="71" t="s">
        <v>236</v>
      </c>
      <c r="F60" s="71"/>
      <c r="G60" s="31">
        <v>93</v>
      </c>
      <c r="H60" s="31">
        <v>21.072</v>
      </c>
      <c r="I60" s="160">
        <f t="shared" si="0"/>
        <v>22.65806451612903</v>
      </c>
    </row>
    <row r="61" spans="1:9" ht="40.5" customHeight="1">
      <c r="A61" s="28" t="s">
        <v>257</v>
      </c>
      <c r="B61" s="28">
        <v>941</v>
      </c>
      <c r="C61" s="71" t="s">
        <v>154</v>
      </c>
      <c r="D61" s="71" t="s">
        <v>133</v>
      </c>
      <c r="E61" s="71" t="s">
        <v>256</v>
      </c>
      <c r="F61" s="71" t="s">
        <v>237</v>
      </c>
      <c r="G61" s="31">
        <v>93</v>
      </c>
      <c r="H61" s="122">
        <v>21.07</v>
      </c>
      <c r="I61" s="160">
        <f aca="true" t="shared" si="1" ref="I61:I66">H61/G61*100</f>
        <v>22.655913978494624</v>
      </c>
    </row>
    <row r="62" spans="1:9" ht="17.25">
      <c r="A62" s="29" t="s">
        <v>89</v>
      </c>
      <c r="B62" s="29">
        <v>941</v>
      </c>
      <c r="C62" s="68" t="s">
        <v>143</v>
      </c>
      <c r="D62" s="68" t="s">
        <v>142</v>
      </c>
      <c r="E62" s="2"/>
      <c r="F62" s="68"/>
      <c r="G62" s="30">
        <v>662.31</v>
      </c>
      <c r="H62" s="123">
        <v>331.155</v>
      </c>
      <c r="I62" s="160">
        <f t="shared" si="1"/>
        <v>50</v>
      </c>
    </row>
    <row r="63" spans="1:9" ht="36">
      <c r="A63" s="28" t="s">
        <v>259</v>
      </c>
      <c r="B63" s="28">
        <v>941</v>
      </c>
      <c r="C63" s="71" t="s">
        <v>143</v>
      </c>
      <c r="D63" s="71" t="s">
        <v>142</v>
      </c>
      <c r="E63" s="71" t="s">
        <v>258</v>
      </c>
      <c r="F63" s="71" t="s">
        <v>139</v>
      </c>
      <c r="G63" s="31">
        <v>662.31</v>
      </c>
      <c r="H63" s="31">
        <v>331.16</v>
      </c>
      <c r="I63" s="160">
        <f t="shared" si="1"/>
        <v>50.00075493349036</v>
      </c>
    </row>
    <row r="64" spans="1:9" ht="22.5" customHeight="1">
      <c r="A64" s="29" t="s">
        <v>91</v>
      </c>
      <c r="B64" s="29">
        <v>941</v>
      </c>
      <c r="C64" s="68" t="s">
        <v>155</v>
      </c>
      <c r="D64" s="68"/>
      <c r="E64" s="68"/>
      <c r="F64" s="68"/>
      <c r="G64" s="30">
        <v>320</v>
      </c>
      <c r="H64" s="30">
        <f>H65</f>
        <v>160</v>
      </c>
      <c r="I64" s="160">
        <f t="shared" si="1"/>
        <v>50</v>
      </c>
    </row>
    <row r="65" spans="1:9" ht="22.5" customHeight="1">
      <c r="A65" s="69" t="s">
        <v>93</v>
      </c>
      <c r="B65" s="28">
        <v>941</v>
      </c>
      <c r="C65" s="70" t="s">
        <v>155</v>
      </c>
      <c r="D65" s="70" t="s">
        <v>148</v>
      </c>
      <c r="E65" s="70"/>
      <c r="F65" s="70"/>
      <c r="G65" s="75">
        <v>320</v>
      </c>
      <c r="H65" s="75">
        <f>H66</f>
        <v>160</v>
      </c>
      <c r="I65" s="160">
        <f t="shared" si="1"/>
        <v>50</v>
      </c>
    </row>
    <row r="66" spans="1:9" ht="23.25" customHeight="1">
      <c r="A66" s="28" t="s">
        <v>260</v>
      </c>
      <c r="B66" s="28">
        <v>941</v>
      </c>
      <c r="C66" s="71" t="s">
        <v>155</v>
      </c>
      <c r="D66" s="71" t="s">
        <v>148</v>
      </c>
      <c r="E66" s="71" t="s">
        <v>258</v>
      </c>
      <c r="F66" s="71"/>
      <c r="G66" s="31">
        <v>320</v>
      </c>
      <c r="H66" s="31">
        <f>H67</f>
        <v>160</v>
      </c>
      <c r="I66" s="160">
        <f t="shared" si="1"/>
        <v>50</v>
      </c>
    </row>
    <row r="67" spans="1:9" ht="23.25" customHeight="1">
      <c r="A67" s="28" t="s">
        <v>261</v>
      </c>
      <c r="B67" s="28">
        <v>941</v>
      </c>
      <c r="C67" s="71" t="s">
        <v>155</v>
      </c>
      <c r="D67" s="71" t="s">
        <v>148</v>
      </c>
      <c r="E67" s="71" t="s">
        <v>262</v>
      </c>
      <c r="F67" s="71" t="s">
        <v>139</v>
      </c>
      <c r="G67" s="31">
        <v>320</v>
      </c>
      <c r="H67" s="31">
        <v>160</v>
      </c>
      <c r="I67" s="160"/>
    </row>
    <row r="68" spans="1:9" ht="38.25" customHeight="1" hidden="1">
      <c r="A68" s="178"/>
      <c r="B68" s="178"/>
      <c r="C68" s="178"/>
      <c r="D68" s="178"/>
      <c r="E68" s="178"/>
      <c r="F68" s="178"/>
      <c r="G68" s="178"/>
      <c r="H68" s="178"/>
      <c r="I68" s="178"/>
    </row>
    <row r="69" spans="1:9" ht="35.25" customHeight="1" hidden="1">
      <c r="A69" s="178"/>
      <c r="B69" s="178"/>
      <c r="C69" s="178"/>
      <c r="D69" s="178"/>
      <c r="E69" s="178"/>
      <c r="F69" s="178"/>
      <c r="G69" s="178"/>
      <c r="H69" s="178"/>
      <c r="I69" s="178"/>
    </row>
    <row r="70" spans="1:9" ht="28.5" customHeight="1">
      <c r="A70" s="29" t="s">
        <v>71</v>
      </c>
      <c r="B70" s="29">
        <v>941</v>
      </c>
      <c r="C70" s="68" t="s">
        <v>140</v>
      </c>
      <c r="D70" s="68"/>
      <c r="E70" s="68"/>
      <c r="F70" s="72"/>
      <c r="G70" s="30">
        <v>50</v>
      </c>
      <c r="H70" s="123">
        <v>25</v>
      </c>
      <c r="I70" s="168">
        <f>H70/G70*100</f>
        <v>50</v>
      </c>
    </row>
    <row r="71" spans="1:9" ht="23.25" customHeight="1">
      <c r="A71" s="29" t="s">
        <v>265</v>
      </c>
      <c r="B71" s="29">
        <v>941</v>
      </c>
      <c r="C71" s="179" t="s">
        <v>140</v>
      </c>
      <c r="D71" s="179" t="s">
        <v>156</v>
      </c>
      <c r="E71" s="179"/>
      <c r="F71" s="179"/>
      <c r="G71" s="180">
        <f>G70</f>
        <v>50</v>
      </c>
      <c r="H71" s="192">
        <v>25</v>
      </c>
      <c r="I71" s="168">
        <f>H71/G71*100</f>
        <v>50</v>
      </c>
    </row>
    <row r="72" spans="1:9" ht="23.25" customHeight="1">
      <c r="A72" s="181"/>
      <c r="B72" s="29">
        <v>941</v>
      </c>
      <c r="C72" s="68" t="s">
        <v>140</v>
      </c>
      <c r="D72" s="68" t="s">
        <v>156</v>
      </c>
      <c r="E72" s="68" t="s">
        <v>266</v>
      </c>
      <c r="F72" s="68" t="s">
        <v>235</v>
      </c>
      <c r="G72" s="30">
        <f>G71</f>
        <v>50</v>
      </c>
      <c r="H72" s="30">
        <f>H71</f>
        <v>25</v>
      </c>
      <c r="I72" s="168">
        <f>H72/G72*100</f>
        <v>50</v>
      </c>
    </row>
    <row r="73" spans="1:9" ht="23.25" customHeight="1">
      <c r="A73" s="178"/>
      <c r="B73" s="178"/>
      <c r="C73" s="178"/>
      <c r="D73" s="178"/>
      <c r="E73" s="178"/>
      <c r="F73" s="178"/>
      <c r="G73" s="178"/>
      <c r="H73" s="178"/>
      <c r="I73" s="178"/>
    </row>
    <row r="74" spans="1:9" ht="22.5" customHeight="1">
      <c r="A74" s="29" t="s">
        <v>157</v>
      </c>
      <c r="B74" s="29">
        <v>941</v>
      </c>
      <c r="C74" s="68" t="s">
        <v>156</v>
      </c>
      <c r="D74" s="68"/>
      <c r="E74" s="68"/>
      <c r="F74" s="68"/>
      <c r="G74" s="30">
        <v>250</v>
      </c>
      <c r="H74" s="189">
        <v>77.75</v>
      </c>
      <c r="I74" s="160">
        <f>H74/G74*100</f>
        <v>31.1</v>
      </c>
    </row>
    <row r="75" spans="1:9" ht="37.5" customHeight="1">
      <c r="A75" s="69" t="s">
        <v>264</v>
      </c>
      <c r="B75" s="28">
        <v>941</v>
      </c>
      <c r="C75" s="70" t="s">
        <v>156</v>
      </c>
      <c r="D75" s="70" t="s">
        <v>140</v>
      </c>
      <c r="E75" s="70"/>
      <c r="F75" s="70"/>
      <c r="G75" s="75">
        <f>G74</f>
        <v>250</v>
      </c>
      <c r="H75" s="75">
        <v>77.76</v>
      </c>
      <c r="I75" s="160">
        <f>H75/G75*100</f>
        <v>31.104000000000003</v>
      </c>
    </row>
    <row r="76" spans="1:9" ht="27" customHeight="1">
      <c r="A76" s="28" t="s">
        <v>95</v>
      </c>
      <c r="B76" s="28">
        <v>941</v>
      </c>
      <c r="C76" s="71" t="s">
        <v>156</v>
      </c>
      <c r="D76" s="71" t="s">
        <v>140</v>
      </c>
      <c r="E76" s="71" t="s">
        <v>263</v>
      </c>
      <c r="F76" s="70" t="s">
        <v>235</v>
      </c>
      <c r="G76" s="31">
        <f>G75</f>
        <v>250</v>
      </c>
      <c r="H76" s="31">
        <v>77.75</v>
      </c>
      <c r="I76" s="160">
        <f>H76/G76*100</f>
        <v>31.1</v>
      </c>
    </row>
    <row r="77" spans="1:9" ht="17.25">
      <c r="A77" s="29" t="s">
        <v>107</v>
      </c>
      <c r="B77" s="29"/>
      <c r="C77" s="74"/>
      <c r="D77" s="74"/>
      <c r="E77" s="74"/>
      <c r="F77" s="74"/>
      <c r="G77" s="30">
        <f>G16+G32+G38+G58+G74+G27+G70+G56+G25+G31</f>
        <v>37144.45</v>
      </c>
      <c r="H77" s="30">
        <f>H16+H32+H38+H58+H74+H25+H71</f>
        <v>12640.589</v>
      </c>
      <c r="I77" s="160">
        <f t="shared" si="0"/>
        <v>34.03089559813108</v>
      </c>
    </row>
    <row r="78" ht="12.75">
      <c r="G78" s="127"/>
    </row>
    <row r="79" ht="12.75">
      <c r="G79" s="127"/>
    </row>
  </sheetData>
  <sheetProtection/>
  <mergeCells count="12">
    <mergeCell ref="D12:D13"/>
    <mergeCell ref="E12:E13"/>
    <mergeCell ref="F12:F13"/>
    <mergeCell ref="A8:I8"/>
    <mergeCell ref="A6:I7"/>
    <mergeCell ref="H12:H13"/>
    <mergeCell ref="I12:I13"/>
    <mergeCell ref="G10:I10"/>
    <mergeCell ref="A12:A13"/>
    <mergeCell ref="B12:B13"/>
    <mergeCell ref="C12:C13"/>
    <mergeCell ref="G12:G1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view="pageBreakPreview" zoomScaleSheetLayoutView="100" zoomScalePageLayoutView="0" workbookViewId="0" topLeftCell="A1">
      <selection activeCell="A2" sqref="A2:H26"/>
    </sheetView>
  </sheetViews>
  <sheetFormatPr defaultColWidth="9.125" defaultRowHeight="12.75"/>
  <cols>
    <col min="1" max="3" width="9.125" style="55" customWidth="1"/>
    <col min="4" max="4" width="14.50390625" style="55" customWidth="1"/>
    <col min="5" max="5" width="42.125" style="55" customWidth="1"/>
    <col min="6" max="6" width="15.50390625" style="55" customWidth="1"/>
    <col min="7" max="7" width="11.125" style="55" customWidth="1"/>
    <col min="8" max="8" width="10.625" style="55" customWidth="1"/>
    <col min="9" max="9" width="13.375" style="55" customWidth="1"/>
    <col min="10" max="16384" width="9.125" style="55" customWidth="1"/>
  </cols>
  <sheetData>
    <row r="2" spans="1:7" s="22" customFormat="1" ht="15">
      <c r="A2" s="21"/>
      <c r="B2" s="24"/>
      <c r="E2" s="24"/>
      <c r="F2" s="23" t="s">
        <v>161</v>
      </c>
      <c r="G2" s="24"/>
    </row>
    <row r="3" spans="1:7" ht="17.25">
      <c r="A3" s="1"/>
      <c r="E3" s="20"/>
      <c r="F3" s="24" t="s">
        <v>48</v>
      </c>
      <c r="G3" s="18"/>
    </row>
    <row r="4" spans="1:6" s="22" customFormat="1" ht="15">
      <c r="A4" s="21"/>
      <c r="E4" s="25"/>
      <c r="F4" s="24" t="s">
        <v>49</v>
      </c>
    </row>
    <row r="5" spans="1:6" s="22" customFormat="1" ht="15">
      <c r="A5" s="21"/>
      <c r="E5" s="25"/>
      <c r="F5" s="23" t="s">
        <v>297</v>
      </c>
    </row>
    <row r="6" spans="5:9" ht="18.75" customHeight="1">
      <c r="E6" s="255"/>
      <c r="F6" s="255"/>
      <c r="G6" s="255"/>
      <c r="H6" s="56"/>
      <c r="I6" s="56"/>
    </row>
    <row r="7" spans="1:9" ht="18.75" customHeight="1">
      <c r="A7" s="257"/>
      <c r="B7" s="257"/>
      <c r="C7" s="257"/>
      <c r="D7" s="257"/>
      <c r="E7" s="257"/>
      <c r="F7" s="257"/>
      <c r="G7" s="257"/>
      <c r="H7" s="57"/>
      <c r="I7" s="57"/>
    </row>
    <row r="8" spans="5:9" ht="18.75" customHeight="1">
      <c r="E8" s="257"/>
      <c r="F8" s="257"/>
      <c r="G8" s="257"/>
      <c r="H8" s="57"/>
      <c r="I8" s="57"/>
    </row>
    <row r="11" spans="1:9" ht="45" customHeight="1">
      <c r="A11" s="256" t="s">
        <v>295</v>
      </c>
      <c r="B11" s="256"/>
      <c r="C11" s="256"/>
      <c r="D11" s="256"/>
      <c r="E11" s="256"/>
      <c r="F11" s="256"/>
      <c r="G11" s="256"/>
      <c r="H11" s="58"/>
      <c r="I11" s="58"/>
    </row>
    <row r="12" spans="1:9" ht="45" customHeight="1">
      <c r="A12" s="59"/>
      <c r="B12" s="59"/>
      <c r="C12" s="59"/>
      <c r="D12" s="59"/>
      <c r="E12" s="59"/>
      <c r="F12" s="59"/>
      <c r="G12" s="59"/>
      <c r="H12" s="58"/>
      <c r="I12" s="58"/>
    </row>
    <row r="13" spans="1:8" s="60" customFormat="1" ht="30.75" customHeight="1">
      <c r="A13" s="254" t="s">
        <v>169</v>
      </c>
      <c r="B13" s="254"/>
      <c r="C13" s="254"/>
      <c r="D13" s="254"/>
      <c r="E13" s="254"/>
      <c r="F13" s="254"/>
      <c r="G13" s="254"/>
      <c r="H13" s="82"/>
    </row>
    <row r="14" spans="1:9" s="60" customFormat="1" ht="15">
      <c r="A14" s="249" t="s">
        <v>294</v>
      </c>
      <c r="B14" s="249"/>
      <c r="C14" s="249"/>
      <c r="D14" s="249"/>
      <c r="E14" s="250"/>
      <c r="F14" s="250"/>
      <c r="G14" s="250"/>
      <c r="H14" s="250"/>
      <c r="I14" s="61"/>
    </row>
    <row r="15" spans="1:9" s="60" customFormat="1" ht="15">
      <c r="A15" s="251"/>
      <c r="B15" s="252"/>
      <c r="C15" s="252"/>
      <c r="D15" s="252"/>
      <c r="E15" s="253"/>
      <c r="F15" s="253"/>
      <c r="G15" s="253"/>
      <c r="H15" s="253"/>
      <c r="I15" s="62"/>
    </row>
  </sheetData>
  <sheetProtection/>
  <mergeCells count="7">
    <mergeCell ref="A14:H14"/>
    <mergeCell ref="A15:H15"/>
    <mergeCell ref="A13:G13"/>
    <mergeCell ref="E6:G6"/>
    <mergeCell ref="A11:G11"/>
    <mergeCell ref="A7:G7"/>
    <mergeCell ref="E8:G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Normal="55" zoomScaleSheetLayoutView="100" zoomScalePageLayoutView="0" workbookViewId="0" topLeftCell="A1">
      <selection activeCell="F50" sqref="F50"/>
    </sheetView>
  </sheetViews>
  <sheetFormatPr defaultColWidth="9.00390625" defaultRowHeight="12.75"/>
  <cols>
    <col min="1" max="1" width="8.50390625" style="0" customWidth="1"/>
    <col min="4" max="4" width="0.12890625" style="0" customWidth="1"/>
    <col min="5" max="5" width="12.00390625" style="0" customWidth="1"/>
    <col min="6" max="6" width="12.125" style="0" customWidth="1"/>
    <col min="7" max="7" width="14.375" style="0" customWidth="1"/>
    <col min="8" max="8" width="22.125" style="0" customWidth="1"/>
    <col min="9" max="9" width="9.875" style="0" customWidth="1"/>
    <col min="10" max="10" width="11.375" style="0" customWidth="1"/>
    <col min="11" max="11" width="31.125" style="0" customWidth="1"/>
    <col min="12" max="12" width="30.625" style="0" customWidth="1"/>
    <col min="13" max="14" width="9.125" style="0" hidden="1" customWidth="1"/>
  </cols>
  <sheetData>
    <row r="1" spans="3:10" s="22" customFormat="1" ht="13.5">
      <c r="C1" s="24"/>
      <c r="I1" s="24"/>
      <c r="J1" s="23" t="s">
        <v>162</v>
      </c>
    </row>
    <row r="2" spans="3:10" ht="15">
      <c r="C2" s="20"/>
      <c r="I2" s="18"/>
      <c r="J2" s="24" t="s">
        <v>48</v>
      </c>
    </row>
    <row r="3" spans="3:10" s="22" customFormat="1" ht="13.5">
      <c r="C3" s="25"/>
      <c r="J3" s="24" t="s">
        <v>49</v>
      </c>
    </row>
    <row r="4" spans="3:10" s="22" customFormat="1" ht="13.5">
      <c r="C4" s="25"/>
      <c r="J4" s="23" t="s">
        <v>298</v>
      </c>
    </row>
    <row r="5" spans="1:14" ht="99" customHeight="1">
      <c r="A5" s="239" t="s">
        <v>296</v>
      </c>
      <c r="B5" s="239"/>
      <c r="C5" s="239"/>
      <c r="D5" s="239"/>
      <c r="E5" s="239"/>
      <c r="F5" s="239"/>
      <c r="G5" s="239"/>
      <c r="H5" s="239"/>
      <c r="I5" s="239"/>
      <c r="J5" s="239"/>
      <c r="K5" s="81"/>
      <c r="L5" s="81"/>
      <c r="M5" s="79"/>
      <c r="N5" s="78"/>
    </row>
    <row r="6" spans="1:14" ht="30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8"/>
    </row>
    <row r="7" spans="3:14" ht="30">
      <c r="C7" s="79"/>
      <c r="D7" s="79"/>
      <c r="E7" s="79"/>
      <c r="F7" s="79"/>
      <c r="G7" s="79"/>
      <c r="H7" s="79"/>
      <c r="I7" s="77" t="s">
        <v>163</v>
      </c>
      <c r="J7" s="79"/>
      <c r="K7" s="79"/>
      <c r="L7" s="79"/>
      <c r="M7" s="79"/>
      <c r="N7" s="78"/>
    </row>
    <row r="8" spans="1:14" ht="20.25">
      <c r="A8" s="258" t="s">
        <v>164</v>
      </c>
      <c r="B8" s="259"/>
      <c r="C8" s="259"/>
      <c r="D8" s="259"/>
      <c r="E8" s="259"/>
      <c r="F8" s="259"/>
      <c r="G8" s="260"/>
      <c r="H8" s="261" t="s">
        <v>165</v>
      </c>
      <c r="I8" s="261"/>
      <c r="J8" s="261"/>
      <c r="K8" s="80"/>
      <c r="L8" s="80"/>
      <c r="M8" s="80"/>
      <c r="N8" s="80"/>
    </row>
    <row r="9" spans="1:14" ht="36" customHeight="1">
      <c r="A9" s="258" t="s">
        <v>166</v>
      </c>
      <c r="B9" s="259"/>
      <c r="C9" s="259"/>
      <c r="D9" s="259"/>
      <c r="E9" s="259"/>
      <c r="F9" s="259"/>
      <c r="G9" s="260"/>
      <c r="H9" s="261">
        <v>18</v>
      </c>
      <c r="I9" s="261"/>
      <c r="J9" s="261"/>
      <c r="K9" s="80"/>
      <c r="L9" s="80"/>
      <c r="M9" s="80"/>
      <c r="N9" s="80"/>
    </row>
    <row r="10" spans="1:14" ht="20.25">
      <c r="A10" s="258" t="s">
        <v>167</v>
      </c>
      <c r="B10" s="259"/>
      <c r="C10" s="259"/>
      <c r="D10" s="259"/>
      <c r="E10" s="259"/>
      <c r="F10" s="259"/>
      <c r="G10" s="260"/>
      <c r="H10" s="261">
        <v>15</v>
      </c>
      <c r="I10" s="261"/>
      <c r="J10" s="261"/>
      <c r="K10" s="80"/>
      <c r="L10" s="80"/>
      <c r="M10" s="80"/>
      <c r="N10" s="80"/>
    </row>
    <row r="11" spans="1:14" ht="2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2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2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2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ht="2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2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ht="2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2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2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2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2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2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2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t="2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2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2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</sheetData>
  <sheetProtection/>
  <mergeCells count="7">
    <mergeCell ref="A5:J5"/>
    <mergeCell ref="A8:G8"/>
    <mergeCell ref="A9:G9"/>
    <mergeCell ref="A10:G10"/>
    <mergeCell ref="H8:J8"/>
    <mergeCell ref="H9:J9"/>
    <mergeCell ref="H10:J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2014-07-10T09:38:06Z</cp:lastPrinted>
  <dcterms:created xsi:type="dcterms:W3CDTF">2007-08-31T09:20:59Z</dcterms:created>
  <dcterms:modified xsi:type="dcterms:W3CDTF">2014-07-14T06:31:45Z</dcterms:modified>
  <cp:category/>
  <cp:version/>
  <cp:contentType/>
  <cp:contentStatus/>
</cp:coreProperties>
</file>